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J:\Графики производства работ\"/>
    </mc:Choice>
  </mc:AlternateContent>
  <bookViews>
    <workbookView xWindow="360" yWindow="315" windowWidth="18780" windowHeight="11700"/>
  </bookViews>
  <sheets>
    <sheet name="График" sheetId="1" r:id="rId1"/>
  </sheets>
  <definedNames>
    <definedName name="Print_Area" localSheetId="0">График!$A$1:$AZ$36</definedName>
    <definedName name="Print_Titles" localSheetId="0">График!$1:$10</definedName>
  </definedNames>
  <calcPr calcId="152511"/>
  <fileRecoveryPr autoRecover="0"/>
</workbook>
</file>

<file path=xl/calcChain.xml><?xml version="1.0" encoding="utf-8"?>
<calcChain xmlns="http://schemas.openxmlformats.org/spreadsheetml/2006/main">
  <c r="P6" i="1" l="1"/>
  <c r="J13" i="1" l="1"/>
  <c r="M10" i="1" l="1"/>
  <c r="K29" i="1"/>
  <c r="K27" i="1" l="1"/>
  <c r="K19" i="1"/>
  <c r="K20" i="1"/>
  <c r="K14" i="1" l="1"/>
  <c r="K15" i="1"/>
  <c r="K16" i="1"/>
  <c r="K17" i="1"/>
  <c r="K21" i="1"/>
  <c r="K22" i="1"/>
  <c r="K23" i="1"/>
  <c r="K24" i="1"/>
  <c r="K26" i="1"/>
  <c r="K32" i="1"/>
  <c r="K33" i="1"/>
  <c r="K34" i="1"/>
  <c r="K35" i="1"/>
  <c r="K36" i="1"/>
  <c r="K13" i="1"/>
  <c r="L13" i="1" l="1"/>
  <c r="H13" i="1"/>
  <c r="M7" i="1"/>
  <c r="J14" i="1" l="1"/>
  <c r="L14" i="1" s="1"/>
  <c r="M13" i="1"/>
  <c r="M9" i="1"/>
  <c r="M14" i="1" l="1"/>
  <c r="H14" i="1"/>
  <c r="J15" i="1"/>
  <c r="H15" i="1" l="1"/>
  <c r="L15" i="1"/>
  <c r="J16" i="1" s="1"/>
  <c r="M15" i="1" l="1"/>
  <c r="H16" i="1"/>
  <c r="L16" i="1"/>
  <c r="M16" i="1" s="1"/>
  <c r="J17" i="1" l="1"/>
  <c r="H17" i="1" l="1"/>
  <c r="L17" i="1"/>
  <c r="M17" i="1" s="1"/>
  <c r="J19" i="1" l="1"/>
  <c r="H19" i="1" l="1"/>
  <c r="L19" i="1"/>
  <c r="J20" i="1" s="1"/>
  <c r="M19" i="1" l="1"/>
  <c r="H20" i="1"/>
  <c r="L20" i="1"/>
  <c r="J21" i="1" s="1"/>
  <c r="M20" i="1" l="1"/>
  <c r="H21" i="1"/>
  <c r="L21" i="1"/>
  <c r="J22" i="1" s="1"/>
  <c r="M21" i="1" l="1"/>
  <c r="H22" i="1"/>
  <c r="L22" i="1"/>
  <c r="M22" i="1" s="1"/>
  <c r="J23" i="1" l="1"/>
  <c r="H23" i="1" l="1"/>
  <c r="L23" i="1"/>
  <c r="M23" i="1" s="1"/>
  <c r="J24" i="1" l="1"/>
  <c r="H24" i="1" l="1"/>
  <c r="L24" i="1"/>
  <c r="J26" i="1" s="1"/>
  <c r="M24" i="1" l="1"/>
  <c r="L26" i="1"/>
  <c r="M26" i="1" s="1"/>
  <c r="H26" i="1"/>
  <c r="J27" i="1" l="1"/>
  <c r="L27" i="1" l="1"/>
  <c r="M27" i="1" s="1"/>
  <c r="H27" i="1"/>
  <c r="J29" i="1" l="1"/>
  <c r="L29" i="1" s="1"/>
  <c r="J32" i="1" s="1"/>
  <c r="H29" i="1" l="1"/>
  <c r="H32" i="1"/>
  <c r="M29" i="1"/>
  <c r="L32" i="1"/>
  <c r="J33" i="1" s="1"/>
  <c r="M32" i="1" l="1"/>
  <c r="H33" i="1"/>
  <c r="L33" i="1"/>
  <c r="J34" i="1" s="1"/>
  <c r="M33" i="1" l="1"/>
  <c r="L34" i="1"/>
  <c r="J35" i="1" s="1"/>
  <c r="H34" i="1"/>
  <c r="M34" i="1" l="1"/>
  <c r="H35" i="1"/>
  <c r="L35" i="1"/>
  <c r="J36" i="1" s="1"/>
  <c r="M35" i="1" l="1"/>
  <c r="H36" i="1"/>
  <c r="L36" i="1"/>
  <c r="M36" i="1" l="1"/>
  <c r="N10" i="1" l="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M37" i="1" l="1"/>
  <c r="N7" i="1"/>
  <c r="N14" i="1"/>
  <c r="N15" i="1"/>
  <c r="N16" i="1"/>
  <c r="N17" i="1"/>
  <c r="N19" i="1"/>
  <c r="N20" i="1"/>
  <c r="N21" i="1"/>
  <c r="N22" i="1"/>
  <c r="N23" i="1"/>
  <c r="N24" i="1"/>
  <c r="N26" i="1"/>
  <c r="N27" i="1"/>
  <c r="N29" i="1"/>
  <c r="N32" i="1"/>
  <c r="N33" i="1"/>
  <c r="N34" i="1"/>
  <c r="N35" i="1"/>
  <c r="N36" i="1"/>
  <c r="N13" i="1"/>
  <c r="N37" i="1" l="1"/>
  <c r="O14" i="1"/>
  <c r="O7" i="1"/>
  <c r="O15" i="1"/>
  <c r="O16" i="1"/>
  <c r="O17" i="1"/>
  <c r="O19" i="1"/>
  <c r="O20" i="1"/>
  <c r="O21" i="1"/>
  <c r="O22" i="1"/>
  <c r="O23" i="1"/>
  <c r="O24" i="1"/>
  <c r="O26" i="1"/>
  <c r="O27" i="1"/>
  <c r="O29" i="1"/>
  <c r="O32" i="1"/>
  <c r="O33" i="1"/>
  <c r="O34" i="1"/>
  <c r="O35" i="1"/>
  <c r="O36" i="1"/>
  <c r="O13" i="1"/>
  <c r="O37" i="1" l="1"/>
  <c r="P7" i="1"/>
  <c r="P14" i="1"/>
  <c r="P15" i="1"/>
  <c r="P16" i="1"/>
  <c r="P17" i="1"/>
  <c r="P19" i="1"/>
  <c r="P20" i="1"/>
  <c r="P21" i="1"/>
  <c r="P22" i="1"/>
  <c r="P23" i="1"/>
  <c r="P24" i="1"/>
  <c r="P26" i="1"/>
  <c r="P27" i="1"/>
  <c r="P29" i="1"/>
  <c r="P32" i="1"/>
  <c r="P33" i="1"/>
  <c r="P34" i="1"/>
  <c r="P35" i="1"/>
  <c r="P36" i="1"/>
  <c r="P13" i="1"/>
  <c r="P37" i="1" l="1"/>
  <c r="Q14" i="1"/>
  <c r="Q7" i="1"/>
  <c r="Q15" i="1"/>
  <c r="Q16" i="1"/>
  <c r="Q17" i="1"/>
  <c r="Q19" i="1"/>
  <c r="Q20" i="1"/>
  <c r="Q21" i="1"/>
  <c r="Q22" i="1"/>
  <c r="Q23" i="1"/>
  <c r="Q24" i="1"/>
  <c r="Q26" i="1"/>
  <c r="Q27" i="1"/>
  <c r="Q29" i="1"/>
  <c r="Q32" i="1"/>
  <c r="Q33" i="1"/>
  <c r="Q34" i="1"/>
  <c r="Q35" i="1"/>
  <c r="Q36" i="1"/>
  <c r="Q13" i="1"/>
  <c r="Q37" i="1" l="1"/>
  <c r="R7" i="1"/>
  <c r="R14" i="1"/>
  <c r="R15" i="1"/>
  <c r="R16" i="1"/>
  <c r="R17" i="1"/>
  <c r="R19" i="1"/>
  <c r="R20" i="1"/>
  <c r="R21" i="1"/>
  <c r="R22" i="1"/>
  <c r="R23" i="1"/>
  <c r="R24" i="1"/>
  <c r="R26" i="1"/>
  <c r="R27" i="1"/>
  <c r="R29" i="1"/>
  <c r="R32" i="1"/>
  <c r="R33" i="1"/>
  <c r="R34" i="1"/>
  <c r="R35" i="1"/>
  <c r="R36" i="1"/>
  <c r="S14" i="1" l="1"/>
  <c r="S7" i="1"/>
  <c r="S15" i="1"/>
  <c r="S16" i="1"/>
  <c r="S17" i="1"/>
  <c r="S19" i="1"/>
  <c r="S20" i="1"/>
  <c r="S21" i="1"/>
  <c r="S22" i="1"/>
  <c r="S23" i="1"/>
  <c r="S24" i="1"/>
  <c r="S26" i="1"/>
  <c r="S27" i="1"/>
  <c r="S29" i="1"/>
  <c r="S32" i="1"/>
  <c r="S33" i="1"/>
  <c r="S34" i="1"/>
  <c r="S35" i="1"/>
  <c r="S36" i="1"/>
  <c r="S13" i="1"/>
  <c r="S37" i="1" l="1"/>
  <c r="T7" i="1"/>
  <c r="T14" i="1"/>
  <c r="T15" i="1"/>
  <c r="T16" i="1"/>
  <c r="T17" i="1"/>
  <c r="T19" i="1"/>
  <c r="T20" i="1"/>
  <c r="T21" i="1"/>
  <c r="T22" i="1"/>
  <c r="T23" i="1"/>
  <c r="T24" i="1"/>
  <c r="T26" i="1"/>
  <c r="T27" i="1"/>
  <c r="T29" i="1"/>
  <c r="T32" i="1"/>
  <c r="T33" i="1"/>
  <c r="T34" i="1"/>
  <c r="T35" i="1"/>
  <c r="T36" i="1"/>
  <c r="T13" i="1"/>
  <c r="T37" i="1" l="1"/>
  <c r="U14" i="1"/>
  <c r="U7" i="1"/>
  <c r="U15" i="1"/>
  <c r="U16" i="1"/>
  <c r="U17" i="1"/>
  <c r="U19" i="1"/>
  <c r="U20" i="1"/>
  <c r="U21" i="1"/>
  <c r="U22" i="1"/>
  <c r="U23" i="1"/>
  <c r="U24" i="1"/>
  <c r="U26" i="1"/>
  <c r="U27" i="1"/>
  <c r="U29" i="1"/>
  <c r="U32" i="1"/>
  <c r="U33" i="1"/>
  <c r="U34" i="1"/>
  <c r="U35" i="1"/>
  <c r="U36" i="1"/>
  <c r="U13" i="1"/>
  <c r="U37" i="1" l="1"/>
  <c r="V7" i="1"/>
  <c r="V14" i="1"/>
  <c r="V15" i="1"/>
  <c r="V16" i="1"/>
  <c r="V17" i="1"/>
  <c r="V19" i="1"/>
  <c r="V20" i="1"/>
  <c r="V21" i="1"/>
  <c r="V22" i="1"/>
  <c r="V23" i="1"/>
  <c r="V24" i="1"/>
  <c r="V26" i="1"/>
  <c r="V27" i="1"/>
  <c r="V29" i="1"/>
  <c r="V32" i="1"/>
  <c r="V33" i="1"/>
  <c r="V34" i="1"/>
  <c r="V35" i="1"/>
  <c r="V36" i="1"/>
  <c r="V13" i="1"/>
  <c r="V37" i="1" l="1"/>
  <c r="W14" i="1"/>
  <c r="W7" i="1"/>
  <c r="W15" i="1"/>
  <c r="W16" i="1"/>
  <c r="W17" i="1"/>
  <c r="W19" i="1"/>
  <c r="W20" i="1"/>
  <c r="W21" i="1"/>
  <c r="W22" i="1"/>
  <c r="W23" i="1"/>
  <c r="W24" i="1"/>
  <c r="W26" i="1"/>
  <c r="W27" i="1"/>
  <c r="W29" i="1"/>
  <c r="W32" i="1"/>
  <c r="W33" i="1"/>
  <c r="W34" i="1"/>
  <c r="W35" i="1"/>
  <c r="W36" i="1"/>
  <c r="W13" i="1"/>
  <c r="W37" i="1" l="1"/>
  <c r="X7" i="1"/>
  <c r="X14" i="1"/>
  <c r="X15" i="1"/>
  <c r="X16" i="1"/>
  <c r="X17" i="1"/>
  <c r="X19" i="1"/>
  <c r="X20" i="1"/>
  <c r="X21" i="1"/>
  <c r="X22" i="1"/>
  <c r="X23" i="1"/>
  <c r="X24" i="1"/>
  <c r="X26" i="1"/>
  <c r="X27" i="1"/>
  <c r="X29" i="1"/>
  <c r="X32" i="1"/>
  <c r="X33" i="1"/>
  <c r="X34" i="1"/>
  <c r="X35" i="1"/>
  <c r="X36" i="1"/>
  <c r="X13" i="1"/>
  <c r="X37" i="1" l="1"/>
  <c r="Y14" i="1"/>
  <c r="Y7" i="1"/>
  <c r="Y15" i="1"/>
  <c r="Y16" i="1"/>
  <c r="Y17" i="1"/>
  <c r="Y19" i="1"/>
  <c r="Y20" i="1"/>
  <c r="Y21" i="1"/>
  <c r="Y22" i="1"/>
  <c r="Y23" i="1"/>
  <c r="Y24" i="1"/>
  <c r="Y26" i="1"/>
  <c r="Y27" i="1"/>
  <c r="Y29" i="1"/>
  <c r="Y32" i="1"/>
  <c r="Y33" i="1"/>
  <c r="Y34" i="1"/>
  <c r="Y35" i="1"/>
  <c r="Y36" i="1"/>
  <c r="Y13" i="1"/>
  <c r="Y37" i="1" l="1"/>
  <c r="Z7" i="1"/>
  <c r="Z14" i="1"/>
  <c r="Z15" i="1"/>
  <c r="Z16" i="1"/>
  <c r="Z17" i="1"/>
  <c r="Z19" i="1"/>
  <c r="Z20" i="1"/>
  <c r="Z21" i="1"/>
  <c r="Z22" i="1"/>
  <c r="Z23" i="1"/>
  <c r="Z24" i="1"/>
  <c r="Z26" i="1"/>
  <c r="Z27" i="1"/>
  <c r="Z29" i="1"/>
  <c r="Z32" i="1"/>
  <c r="Z33" i="1"/>
  <c r="Z34" i="1"/>
  <c r="Z35" i="1"/>
  <c r="Z36" i="1"/>
  <c r="Z13" i="1"/>
  <c r="Z37" i="1" l="1"/>
  <c r="AA14" i="1"/>
  <c r="AA7" i="1"/>
  <c r="AA15" i="1"/>
  <c r="AA16" i="1"/>
  <c r="AA17" i="1"/>
  <c r="AA19" i="1"/>
  <c r="AA20" i="1"/>
  <c r="AA21" i="1"/>
  <c r="AA22" i="1"/>
  <c r="AA23" i="1"/>
  <c r="AA24" i="1"/>
  <c r="AA26" i="1"/>
  <c r="AA27" i="1"/>
  <c r="AA29" i="1"/>
  <c r="AA32" i="1"/>
  <c r="AA33" i="1"/>
  <c r="AA34" i="1"/>
  <c r="AA35" i="1"/>
  <c r="AA36" i="1"/>
  <c r="AA13" i="1"/>
  <c r="AA37" i="1" l="1"/>
  <c r="AB7" i="1"/>
  <c r="AB14" i="1"/>
  <c r="AB15" i="1"/>
  <c r="AB16" i="1"/>
  <c r="AB17" i="1"/>
  <c r="AB19" i="1"/>
  <c r="AB20" i="1"/>
  <c r="AB21" i="1"/>
  <c r="AB22" i="1"/>
  <c r="AB23" i="1"/>
  <c r="AB24" i="1"/>
  <c r="AB26" i="1"/>
  <c r="AB27" i="1"/>
  <c r="AB29" i="1"/>
  <c r="AB32" i="1"/>
  <c r="AB33" i="1"/>
  <c r="AB34" i="1"/>
  <c r="AB35" i="1"/>
  <c r="AB36" i="1"/>
  <c r="AB13" i="1"/>
  <c r="AB37" i="1" l="1"/>
  <c r="AC14" i="1"/>
  <c r="AC7" i="1"/>
  <c r="AC15" i="1"/>
  <c r="AC16" i="1"/>
  <c r="AC17" i="1"/>
  <c r="AC19" i="1"/>
  <c r="AC20" i="1"/>
  <c r="AC21" i="1"/>
  <c r="AC22" i="1"/>
  <c r="AC23" i="1"/>
  <c r="AC24" i="1"/>
  <c r="AC26" i="1"/>
  <c r="AC27" i="1"/>
  <c r="AC29" i="1"/>
  <c r="AC32" i="1"/>
  <c r="AC33" i="1"/>
  <c r="AC34" i="1"/>
  <c r="AC35" i="1"/>
  <c r="AC36" i="1"/>
  <c r="AC13" i="1"/>
  <c r="AC37" i="1" l="1"/>
  <c r="AD7" i="1"/>
  <c r="AD14" i="1"/>
  <c r="AD15" i="1"/>
  <c r="AD16" i="1"/>
  <c r="AD17" i="1"/>
  <c r="AD19" i="1"/>
  <c r="AD20" i="1"/>
  <c r="AD21" i="1"/>
  <c r="AD22" i="1"/>
  <c r="AD23" i="1"/>
  <c r="AD24" i="1"/>
  <c r="AD26" i="1"/>
  <c r="AD27" i="1"/>
  <c r="AD29" i="1"/>
  <c r="AD32" i="1"/>
  <c r="AD33" i="1"/>
  <c r="AD34" i="1"/>
  <c r="AD35" i="1"/>
  <c r="AD36" i="1"/>
  <c r="AD13" i="1"/>
  <c r="AD37" i="1" l="1"/>
  <c r="AE14" i="1"/>
  <c r="AE7" i="1"/>
  <c r="AE15" i="1"/>
  <c r="AE16" i="1"/>
  <c r="AE17" i="1"/>
  <c r="AE19" i="1"/>
  <c r="AE20" i="1"/>
  <c r="AE21" i="1"/>
  <c r="AE22" i="1"/>
  <c r="AE23" i="1"/>
  <c r="AE24" i="1"/>
  <c r="AE26" i="1"/>
  <c r="AE27" i="1"/>
  <c r="AE29" i="1"/>
  <c r="AE32" i="1"/>
  <c r="AE33" i="1"/>
  <c r="AE34" i="1"/>
  <c r="AE35" i="1"/>
  <c r="AE36" i="1"/>
  <c r="AE13" i="1"/>
  <c r="AE37" i="1" l="1"/>
  <c r="AF7" i="1"/>
  <c r="AF14" i="1"/>
  <c r="AF15" i="1"/>
  <c r="AF16" i="1"/>
  <c r="AF17" i="1"/>
  <c r="AF19" i="1"/>
  <c r="AF20" i="1"/>
  <c r="AF21" i="1"/>
  <c r="AF22" i="1"/>
  <c r="AF23" i="1"/>
  <c r="AF24" i="1"/>
  <c r="AF26" i="1"/>
  <c r="AF27" i="1"/>
  <c r="AF29" i="1"/>
  <c r="AF32" i="1"/>
  <c r="AF33" i="1"/>
  <c r="AF34" i="1"/>
  <c r="AF35" i="1"/>
  <c r="AF36" i="1"/>
  <c r="AF13" i="1"/>
  <c r="AF37" i="1" l="1"/>
  <c r="AG14" i="1"/>
  <c r="AG7" i="1"/>
  <c r="AG15" i="1"/>
  <c r="AG16" i="1"/>
  <c r="AG17" i="1"/>
  <c r="AG19" i="1"/>
  <c r="AG20" i="1"/>
  <c r="AG21" i="1"/>
  <c r="AG22" i="1"/>
  <c r="AG23" i="1"/>
  <c r="AG24" i="1"/>
  <c r="AG26" i="1"/>
  <c r="AG27" i="1"/>
  <c r="AG29" i="1"/>
  <c r="AG32" i="1"/>
  <c r="AG33" i="1"/>
  <c r="AG34" i="1"/>
  <c r="AG35" i="1"/>
  <c r="AG36" i="1"/>
  <c r="AG13" i="1"/>
  <c r="AG37" i="1" l="1"/>
  <c r="AH7" i="1"/>
  <c r="AH14" i="1"/>
  <c r="AH15" i="1"/>
  <c r="AH16" i="1"/>
  <c r="AH17" i="1"/>
  <c r="AH19" i="1"/>
  <c r="AH20" i="1"/>
  <c r="AH21" i="1"/>
  <c r="AH22" i="1"/>
  <c r="AH23" i="1"/>
  <c r="AH24" i="1"/>
  <c r="AH26" i="1"/>
  <c r="AH27" i="1"/>
  <c r="AH29" i="1"/>
  <c r="AH32" i="1"/>
  <c r="AH33" i="1"/>
  <c r="AH34" i="1"/>
  <c r="AH35" i="1"/>
  <c r="AH36" i="1"/>
  <c r="AH13" i="1"/>
  <c r="AH37" i="1" l="1"/>
  <c r="AI14" i="1"/>
  <c r="AI7" i="1"/>
  <c r="AI15" i="1"/>
  <c r="AI16" i="1"/>
  <c r="AI17" i="1"/>
  <c r="AI19" i="1"/>
  <c r="AI20" i="1"/>
  <c r="AI21" i="1"/>
  <c r="AI22" i="1"/>
  <c r="AI23" i="1"/>
  <c r="AI24" i="1"/>
  <c r="AI26" i="1"/>
  <c r="AI27" i="1"/>
  <c r="AI29" i="1"/>
  <c r="AI32" i="1"/>
  <c r="AI33" i="1"/>
  <c r="AI34" i="1"/>
  <c r="AI35" i="1"/>
  <c r="AI36" i="1"/>
  <c r="AI13" i="1"/>
  <c r="AI37" i="1" l="1"/>
  <c r="AJ7" i="1"/>
  <c r="AJ14" i="1"/>
  <c r="AJ15" i="1"/>
  <c r="AJ16" i="1"/>
  <c r="AJ17" i="1"/>
  <c r="AJ19" i="1"/>
  <c r="AJ20" i="1"/>
  <c r="AJ21" i="1"/>
  <c r="AJ22" i="1"/>
  <c r="AJ23" i="1"/>
  <c r="AJ24" i="1"/>
  <c r="AJ26" i="1"/>
  <c r="AJ27" i="1"/>
  <c r="AJ29" i="1"/>
  <c r="AJ32" i="1"/>
  <c r="AJ33" i="1"/>
  <c r="AJ34" i="1"/>
  <c r="AJ35" i="1"/>
  <c r="AJ36" i="1"/>
  <c r="AJ13" i="1"/>
  <c r="AJ37" i="1" l="1"/>
  <c r="AK14" i="1"/>
  <c r="AK7" i="1"/>
  <c r="AK15" i="1"/>
  <c r="AK16" i="1"/>
  <c r="AK17" i="1"/>
  <c r="AK19" i="1"/>
  <c r="AK20" i="1"/>
  <c r="AK21" i="1"/>
  <c r="AK22" i="1"/>
  <c r="AK23" i="1"/>
  <c r="AK24" i="1"/>
  <c r="AK26" i="1"/>
  <c r="AK27" i="1"/>
  <c r="AK29" i="1"/>
  <c r="AK32" i="1"/>
  <c r="AK33" i="1"/>
  <c r="AK34" i="1"/>
  <c r="AK35" i="1"/>
  <c r="AK36" i="1"/>
  <c r="AK13" i="1"/>
  <c r="AK37" i="1" l="1"/>
  <c r="AL7" i="1"/>
  <c r="AL14" i="1"/>
  <c r="AL15" i="1"/>
  <c r="AL16" i="1"/>
  <c r="AL17" i="1"/>
  <c r="AL19" i="1"/>
  <c r="AL20" i="1"/>
  <c r="AL21" i="1"/>
  <c r="AL22" i="1"/>
  <c r="AL23" i="1"/>
  <c r="AL24" i="1"/>
  <c r="AL26" i="1"/>
  <c r="AL27" i="1"/>
  <c r="AL29" i="1"/>
  <c r="AL32" i="1"/>
  <c r="AL33" i="1"/>
  <c r="AL34" i="1"/>
  <c r="AL35" i="1"/>
  <c r="AL36" i="1"/>
  <c r="AL13" i="1"/>
  <c r="AL37" i="1" l="1"/>
  <c r="AM14" i="1"/>
  <c r="AM7" i="1"/>
  <c r="AM15" i="1"/>
  <c r="AM16" i="1"/>
  <c r="AM17" i="1"/>
  <c r="AM19" i="1"/>
  <c r="AM20" i="1"/>
  <c r="AM21" i="1"/>
  <c r="AM22" i="1"/>
  <c r="AM23" i="1"/>
  <c r="AM24" i="1"/>
  <c r="AM26" i="1"/>
  <c r="AM27" i="1"/>
  <c r="AM29" i="1"/>
  <c r="AM32" i="1"/>
  <c r="AM33" i="1"/>
  <c r="AM34" i="1"/>
  <c r="AM35" i="1"/>
  <c r="AM36" i="1"/>
  <c r="AM13" i="1"/>
  <c r="AM37" i="1" l="1"/>
  <c r="AN7" i="1"/>
  <c r="AN14" i="1"/>
  <c r="AN15" i="1"/>
  <c r="AN16" i="1"/>
  <c r="AN17" i="1"/>
  <c r="AN19" i="1"/>
  <c r="AN20" i="1"/>
  <c r="AN21" i="1"/>
  <c r="AN22" i="1"/>
  <c r="AN23" i="1"/>
  <c r="AN24" i="1"/>
  <c r="AN26" i="1"/>
  <c r="AN27" i="1"/>
  <c r="AN29" i="1"/>
  <c r="AN32" i="1"/>
  <c r="AN33" i="1"/>
  <c r="AN34" i="1"/>
  <c r="AN35" i="1"/>
  <c r="AN36" i="1"/>
  <c r="AN13" i="1"/>
  <c r="AN37" i="1" l="1"/>
  <c r="AO14" i="1"/>
  <c r="AO7" i="1"/>
  <c r="AO15" i="1"/>
  <c r="AO16" i="1"/>
  <c r="AO17" i="1"/>
  <c r="AO19" i="1"/>
  <c r="AO20" i="1"/>
  <c r="AO21" i="1"/>
  <c r="AO22" i="1"/>
  <c r="AO23" i="1"/>
  <c r="AO24" i="1"/>
  <c r="AO26" i="1"/>
  <c r="AO27" i="1"/>
  <c r="AO29" i="1"/>
  <c r="AO32" i="1"/>
  <c r="AO33" i="1"/>
  <c r="AO34" i="1"/>
  <c r="AO35" i="1"/>
  <c r="AO36" i="1"/>
  <c r="AO13" i="1"/>
  <c r="AO37" i="1" l="1"/>
  <c r="AP7" i="1"/>
  <c r="AP14" i="1"/>
  <c r="AP15" i="1"/>
  <c r="AP16" i="1"/>
  <c r="AP17" i="1"/>
  <c r="AP19" i="1"/>
  <c r="AP20" i="1"/>
  <c r="AP21" i="1"/>
  <c r="AP22" i="1"/>
  <c r="AP23" i="1"/>
  <c r="AP24" i="1"/>
  <c r="AP26" i="1"/>
  <c r="AP27" i="1"/>
  <c r="AP29" i="1"/>
  <c r="AP32" i="1"/>
  <c r="AP33" i="1"/>
  <c r="AP34" i="1"/>
  <c r="AP35" i="1"/>
  <c r="AP36" i="1"/>
  <c r="AP13" i="1"/>
  <c r="AP37" i="1" l="1"/>
  <c r="AR10" i="1"/>
  <c r="AQ14" i="1"/>
  <c r="AQ7" i="1"/>
  <c r="AQ15" i="1"/>
  <c r="AQ16" i="1"/>
  <c r="AQ17" i="1"/>
  <c r="AQ19" i="1"/>
  <c r="AQ20" i="1"/>
  <c r="AQ21" i="1"/>
  <c r="AQ22" i="1"/>
  <c r="AQ23" i="1"/>
  <c r="AQ24" i="1"/>
  <c r="AQ26" i="1"/>
  <c r="AQ27" i="1"/>
  <c r="AQ29" i="1"/>
  <c r="AQ32" i="1"/>
  <c r="AQ33" i="1"/>
  <c r="AQ34" i="1"/>
  <c r="AQ35" i="1"/>
  <c r="AQ36" i="1"/>
  <c r="AQ13" i="1"/>
  <c r="AQ37" i="1" l="1"/>
  <c r="AS10" i="1"/>
  <c r="AR7" i="1"/>
  <c r="AR14" i="1"/>
  <c r="AR15" i="1"/>
  <c r="AR16" i="1"/>
  <c r="AR17" i="1"/>
  <c r="AR19" i="1"/>
  <c r="AR20" i="1"/>
  <c r="AR21" i="1"/>
  <c r="AR22" i="1"/>
  <c r="AR23" i="1"/>
  <c r="AR24" i="1"/>
  <c r="AR26" i="1"/>
  <c r="AR27" i="1"/>
  <c r="AR29" i="1"/>
  <c r="AR32" i="1"/>
  <c r="AR33" i="1"/>
  <c r="AR34" i="1"/>
  <c r="AR35" i="1"/>
  <c r="AR36" i="1"/>
  <c r="AR13" i="1"/>
  <c r="AR37" i="1" l="1"/>
  <c r="AT10" i="1"/>
  <c r="AS14" i="1"/>
  <c r="AS7" i="1"/>
  <c r="AS15" i="1"/>
  <c r="AS16" i="1"/>
  <c r="AS17" i="1"/>
  <c r="AS19" i="1"/>
  <c r="AS20" i="1"/>
  <c r="AS21" i="1"/>
  <c r="AS22" i="1"/>
  <c r="AS23" i="1"/>
  <c r="AS24" i="1"/>
  <c r="AS26" i="1"/>
  <c r="AS27" i="1"/>
  <c r="AS29" i="1"/>
  <c r="AS32" i="1"/>
  <c r="AS33" i="1"/>
  <c r="AS34" i="1"/>
  <c r="AS35" i="1"/>
  <c r="AS36" i="1"/>
  <c r="AS13" i="1"/>
  <c r="AS37" i="1" l="1"/>
  <c r="AU10" i="1"/>
  <c r="AT7" i="1"/>
  <c r="AT14" i="1"/>
  <c r="AT15" i="1"/>
  <c r="AT16" i="1"/>
  <c r="AT17" i="1"/>
  <c r="AT19" i="1"/>
  <c r="AT20" i="1"/>
  <c r="AT21" i="1"/>
  <c r="AT22" i="1"/>
  <c r="AT23" i="1"/>
  <c r="AT24" i="1"/>
  <c r="AT26" i="1"/>
  <c r="AT27" i="1"/>
  <c r="AT29" i="1"/>
  <c r="AT32" i="1"/>
  <c r="AT33" i="1"/>
  <c r="AT34" i="1"/>
  <c r="AT35" i="1"/>
  <c r="AT36" i="1"/>
  <c r="AT13" i="1"/>
  <c r="AT37" i="1" l="1"/>
  <c r="AV10" i="1"/>
  <c r="AU14" i="1"/>
  <c r="AU7" i="1"/>
  <c r="AU15" i="1"/>
  <c r="AU16" i="1"/>
  <c r="AU17" i="1"/>
  <c r="AU19" i="1"/>
  <c r="AU20" i="1"/>
  <c r="AU21" i="1"/>
  <c r="AU22" i="1"/>
  <c r="AU23" i="1"/>
  <c r="AU24" i="1"/>
  <c r="AU26" i="1"/>
  <c r="AU27" i="1"/>
  <c r="AU29" i="1"/>
  <c r="AU32" i="1"/>
  <c r="AU33" i="1"/>
  <c r="AU34" i="1"/>
  <c r="AU35" i="1"/>
  <c r="AU36" i="1"/>
  <c r="AU13" i="1"/>
  <c r="AU37" i="1" l="1"/>
  <c r="AW10" i="1"/>
  <c r="AV7" i="1"/>
  <c r="AV14" i="1"/>
  <c r="AV15" i="1"/>
  <c r="AV16" i="1"/>
  <c r="AV17" i="1"/>
  <c r="AV19" i="1"/>
  <c r="AV20" i="1"/>
  <c r="AV21" i="1"/>
  <c r="AV22" i="1"/>
  <c r="AV23" i="1"/>
  <c r="AV24" i="1"/>
  <c r="AV26" i="1"/>
  <c r="AV27" i="1"/>
  <c r="AV29" i="1"/>
  <c r="AV32" i="1"/>
  <c r="AV33" i="1"/>
  <c r="AV34" i="1"/>
  <c r="AV35" i="1"/>
  <c r="AV36" i="1"/>
  <c r="AV13" i="1"/>
  <c r="AV37" i="1" l="1"/>
  <c r="AX10" i="1"/>
  <c r="AW14" i="1"/>
  <c r="AW7" i="1"/>
  <c r="AW15" i="1"/>
  <c r="AW16" i="1"/>
  <c r="AW17" i="1"/>
  <c r="AW19" i="1"/>
  <c r="AW20" i="1"/>
  <c r="AW21" i="1"/>
  <c r="AW22" i="1"/>
  <c r="AW23" i="1"/>
  <c r="AW24" i="1"/>
  <c r="AW26" i="1"/>
  <c r="AW27" i="1"/>
  <c r="AW29" i="1"/>
  <c r="AW32" i="1"/>
  <c r="AW33" i="1"/>
  <c r="AW34" i="1"/>
  <c r="AW35" i="1"/>
  <c r="AW36" i="1"/>
  <c r="AW13" i="1"/>
  <c r="AW37" i="1" l="1"/>
  <c r="AY10" i="1"/>
  <c r="AX7" i="1"/>
  <c r="AX14" i="1"/>
  <c r="AX15" i="1"/>
  <c r="AX16" i="1"/>
  <c r="AX17" i="1"/>
  <c r="AX19" i="1"/>
  <c r="AX20" i="1"/>
  <c r="AX21" i="1"/>
  <c r="AX22" i="1"/>
  <c r="AX23" i="1"/>
  <c r="AX24" i="1"/>
  <c r="AX26" i="1"/>
  <c r="AX27" i="1"/>
  <c r="AX29" i="1"/>
  <c r="AX32" i="1"/>
  <c r="AX33" i="1"/>
  <c r="AX34" i="1"/>
  <c r="AX35" i="1"/>
  <c r="AX36" i="1"/>
  <c r="AX13" i="1"/>
  <c r="AX37" i="1" l="1"/>
  <c r="AZ10" i="1"/>
  <c r="AY14" i="1"/>
  <c r="AY7" i="1"/>
  <c r="AY15" i="1"/>
  <c r="AY16" i="1"/>
  <c r="AY17" i="1"/>
  <c r="AY19" i="1"/>
  <c r="AY20" i="1"/>
  <c r="AY21" i="1"/>
  <c r="AY22" i="1"/>
  <c r="AY23" i="1"/>
  <c r="AY24" i="1"/>
  <c r="AY26" i="1"/>
  <c r="AY27" i="1"/>
  <c r="AY29" i="1"/>
  <c r="AY32" i="1"/>
  <c r="AY33" i="1"/>
  <c r="AY34" i="1"/>
  <c r="AY35" i="1"/>
  <c r="AY36" i="1"/>
  <c r="AY13" i="1"/>
  <c r="AY37" i="1" l="1"/>
  <c r="BA10" i="1"/>
  <c r="AZ7" i="1"/>
  <c r="AZ14" i="1"/>
  <c r="AZ15" i="1"/>
  <c r="AZ16" i="1"/>
  <c r="AZ17" i="1"/>
  <c r="AZ19" i="1"/>
  <c r="AZ20" i="1"/>
  <c r="AZ21" i="1"/>
  <c r="AZ22" i="1"/>
  <c r="AZ23" i="1"/>
  <c r="AZ24" i="1"/>
  <c r="AZ26" i="1"/>
  <c r="AZ27" i="1"/>
  <c r="AZ29" i="1"/>
  <c r="AZ32" i="1"/>
  <c r="AZ33" i="1"/>
  <c r="AZ34" i="1"/>
  <c r="AZ35" i="1"/>
  <c r="AZ36" i="1"/>
  <c r="AZ13" i="1"/>
  <c r="AZ37" i="1" l="1"/>
  <c r="BB10" i="1"/>
  <c r="BA14" i="1"/>
  <c r="BA7" i="1"/>
  <c r="BA15" i="1"/>
  <c r="BA16" i="1"/>
  <c r="BA17" i="1"/>
  <c r="BA19" i="1"/>
  <c r="BA20" i="1"/>
  <c r="BA21" i="1"/>
  <c r="BA22" i="1"/>
  <c r="BA23" i="1"/>
  <c r="BA24" i="1"/>
  <c r="BA26" i="1"/>
  <c r="BA27" i="1"/>
  <c r="BA29" i="1"/>
  <c r="BA32" i="1"/>
  <c r="BA33" i="1"/>
  <c r="BA34" i="1"/>
  <c r="BA35" i="1"/>
  <c r="BA36" i="1"/>
  <c r="BA13" i="1"/>
  <c r="BA37" i="1" l="1"/>
  <c r="BC10" i="1"/>
  <c r="BB7" i="1"/>
  <c r="BB14" i="1"/>
  <c r="BB15" i="1"/>
  <c r="BB16" i="1"/>
  <c r="BB17" i="1"/>
  <c r="BB19" i="1"/>
  <c r="BB20" i="1"/>
  <c r="BB21" i="1"/>
  <c r="BB22" i="1"/>
  <c r="BB23" i="1"/>
  <c r="BB24" i="1"/>
  <c r="BB26" i="1"/>
  <c r="BB27" i="1"/>
  <c r="BB29" i="1"/>
  <c r="BB32" i="1"/>
  <c r="BB33" i="1"/>
  <c r="BB34" i="1"/>
  <c r="BB35" i="1"/>
  <c r="BB36" i="1"/>
  <c r="BB13" i="1"/>
  <c r="BB37" i="1" l="1"/>
  <c r="BD10" i="1"/>
  <c r="BC14" i="1"/>
  <c r="BC7" i="1"/>
  <c r="BC15" i="1"/>
  <c r="BC16" i="1"/>
  <c r="BC17" i="1"/>
  <c r="BC19" i="1"/>
  <c r="BC20" i="1"/>
  <c r="BC21" i="1"/>
  <c r="BC22" i="1"/>
  <c r="BC23" i="1"/>
  <c r="BC24" i="1"/>
  <c r="BC26" i="1"/>
  <c r="BC27" i="1"/>
  <c r="BC29" i="1"/>
  <c r="BC32" i="1"/>
  <c r="BC33" i="1"/>
  <c r="BC34" i="1"/>
  <c r="BC35" i="1"/>
  <c r="BC36" i="1"/>
  <c r="BC13" i="1"/>
  <c r="BC37" i="1" l="1"/>
  <c r="BE10" i="1"/>
  <c r="BE33" i="1" s="1"/>
  <c r="BD7" i="1"/>
  <c r="BD14" i="1"/>
  <c r="BD15" i="1"/>
  <c r="BD16" i="1"/>
  <c r="BD17" i="1"/>
  <c r="BD19" i="1"/>
  <c r="BD20" i="1"/>
  <c r="BD21" i="1"/>
  <c r="BD22" i="1"/>
  <c r="BD23" i="1"/>
  <c r="BD24" i="1"/>
  <c r="BD26" i="1"/>
  <c r="BD27" i="1"/>
  <c r="BD29" i="1"/>
  <c r="BD32" i="1"/>
  <c r="BD33" i="1"/>
  <c r="BD34" i="1"/>
  <c r="BD35" i="1"/>
  <c r="BD36" i="1"/>
  <c r="BD13" i="1"/>
  <c r="BD37" i="1" l="1"/>
  <c r="BF10" i="1"/>
  <c r="BE14" i="1"/>
  <c r="BE7" i="1"/>
  <c r="BE15" i="1"/>
  <c r="BE16" i="1"/>
  <c r="BE17" i="1"/>
  <c r="BE19" i="1"/>
  <c r="BE20" i="1"/>
  <c r="BE21" i="1"/>
  <c r="BE22" i="1"/>
  <c r="BE23" i="1"/>
  <c r="BE24" i="1"/>
  <c r="BE26" i="1"/>
  <c r="BE27" i="1"/>
  <c r="BE29" i="1"/>
  <c r="BE32" i="1"/>
  <c r="BE34" i="1"/>
  <c r="BE35" i="1"/>
  <c r="BE36" i="1"/>
  <c r="BE13" i="1"/>
  <c r="BE37" i="1" l="1"/>
  <c r="BF33" i="1"/>
  <c r="BF32" i="1"/>
  <c r="BG10" i="1"/>
  <c r="BF7" i="1"/>
  <c r="BF14" i="1"/>
  <c r="BF15" i="1"/>
  <c r="BF16" i="1"/>
  <c r="BF17" i="1"/>
  <c r="BF19" i="1"/>
  <c r="BF20" i="1"/>
  <c r="BF21" i="1"/>
  <c r="BF22" i="1"/>
  <c r="BF23" i="1"/>
  <c r="BF24" i="1"/>
  <c r="BF26" i="1"/>
  <c r="BF27" i="1"/>
  <c r="BF29" i="1"/>
  <c r="BF34" i="1"/>
  <c r="BF35" i="1"/>
  <c r="BF36" i="1"/>
  <c r="BF13" i="1"/>
  <c r="BF37" i="1" l="1"/>
  <c r="BG33" i="1"/>
  <c r="BG32" i="1"/>
  <c r="BH10" i="1"/>
  <c r="BG14" i="1"/>
  <c r="BG7" i="1"/>
  <c r="BG15" i="1"/>
  <c r="BG16" i="1"/>
  <c r="BG17" i="1"/>
  <c r="BG19" i="1"/>
  <c r="BG20" i="1"/>
  <c r="BG21" i="1"/>
  <c r="BG22" i="1"/>
  <c r="BG23" i="1"/>
  <c r="BG24" i="1"/>
  <c r="BG26" i="1"/>
  <c r="BG27" i="1"/>
  <c r="BG29" i="1"/>
  <c r="BG34" i="1"/>
  <c r="BG35" i="1"/>
  <c r="BG36" i="1"/>
  <c r="BG13" i="1"/>
  <c r="BG37" i="1" l="1"/>
  <c r="BH33" i="1"/>
  <c r="BH32" i="1"/>
  <c r="BI10" i="1"/>
  <c r="BH7" i="1"/>
  <c r="BH14" i="1"/>
  <c r="BH15" i="1"/>
  <c r="BH16" i="1"/>
  <c r="BH17" i="1"/>
  <c r="BH19" i="1"/>
  <c r="BH20" i="1"/>
  <c r="BH21" i="1"/>
  <c r="BH22" i="1"/>
  <c r="BH23" i="1"/>
  <c r="BH24" i="1"/>
  <c r="BH26" i="1"/>
  <c r="BH27" i="1"/>
  <c r="BH29" i="1"/>
  <c r="BH34" i="1"/>
  <c r="BH35" i="1"/>
  <c r="BH36" i="1"/>
  <c r="BH13" i="1"/>
  <c r="BH37" i="1" l="1"/>
  <c r="BI33" i="1"/>
  <c r="BI32" i="1"/>
  <c r="BJ10" i="1"/>
  <c r="BI14" i="1"/>
  <c r="BI7" i="1"/>
  <c r="BI15" i="1"/>
  <c r="BI16" i="1"/>
  <c r="BI17" i="1"/>
  <c r="BI19" i="1"/>
  <c r="BI20" i="1"/>
  <c r="BI21" i="1"/>
  <c r="BI22" i="1"/>
  <c r="BI23" i="1"/>
  <c r="BI24" i="1"/>
  <c r="BI26" i="1"/>
  <c r="BI27" i="1"/>
  <c r="BI29" i="1"/>
  <c r="BI34" i="1"/>
  <c r="BI35" i="1"/>
  <c r="BI36" i="1"/>
  <c r="BI13" i="1"/>
  <c r="BI37" i="1" l="1"/>
  <c r="BJ33" i="1"/>
  <c r="BJ32" i="1"/>
  <c r="BK10" i="1"/>
  <c r="BI8" i="1" s="1"/>
  <c r="BJ7" i="1"/>
  <c r="BJ14" i="1"/>
  <c r="BJ15" i="1"/>
  <c r="BJ16" i="1"/>
  <c r="BJ17" i="1"/>
  <c r="BJ19" i="1"/>
  <c r="BJ20" i="1"/>
  <c r="BJ21" i="1"/>
  <c r="BJ22" i="1"/>
  <c r="BJ23" i="1"/>
  <c r="BJ24" i="1"/>
  <c r="BJ26" i="1"/>
  <c r="BJ27" i="1"/>
  <c r="BJ29" i="1"/>
  <c r="BJ34" i="1"/>
  <c r="BJ35" i="1"/>
  <c r="BJ36" i="1"/>
  <c r="BJ13" i="1"/>
  <c r="BJ37" i="1" l="1"/>
  <c r="BK33" i="1"/>
  <c r="BK32" i="1"/>
  <c r="BK14" i="1"/>
  <c r="BK7" i="1"/>
  <c r="BK15" i="1"/>
  <c r="BK16" i="1"/>
  <c r="BK17" i="1"/>
  <c r="BK19" i="1"/>
  <c r="BK20" i="1"/>
  <c r="BK21" i="1"/>
  <c r="BK22" i="1"/>
  <c r="BK23" i="1"/>
  <c r="BK24" i="1"/>
  <c r="BK26" i="1"/>
  <c r="BK27" i="1"/>
  <c r="BK29" i="1"/>
  <c r="BK34" i="1"/>
  <c r="BK35" i="1"/>
  <c r="BK36" i="1"/>
  <c r="BK13" i="1"/>
  <c r="BK37" i="1" l="1"/>
  <c r="N9" i="1" l="1"/>
  <c r="O9" i="1" l="1"/>
  <c r="M8" i="1"/>
  <c r="N38" i="1" l="1"/>
  <c r="P9" i="1"/>
  <c r="P38" i="1" l="1"/>
  <c r="O38" i="1"/>
  <c r="Q9" i="1"/>
  <c r="Q38" i="1" l="1"/>
  <c r="R9" i="1"/>
  <c r="R13" i="1"/>
  <c r="R37" i="1" s="1"/>
  <c r="R38" i="1" l="1"/>
  <c r="S9" i="1"/>
  <c r="S38" i="1" l="1"/>
  <c r="T9" i="1"/>
  <c r="Q8" i="1"/>
  <c r="T38" i="1" l="1"/>
  <c r="U9" i="1"/>
  <c r="U38" i="1" l="1"/>
  <c r="V9" i="1"/>
  <c r="V38" i="1" l="1"/>
  <c r="W9" i="1"/>
  <c r="W38" i="1" l="1"/>
  <c r="X9" i="1"/>
  <c r="U8" i="1"/>
  <c r="X38" i="1" l="1"/>
  <c r="Y9" i="1"/>
  <c r="Y38" i="1" l="1"/>
  <c r="Z9" i="1"/>
  <c r="Z38" i="1" l="1"/>
  <c r="AA9" i="1"/>
  <c r="AA38" i="1" l="1"/>
  <c r="AB9" i="1"/>
  <c r="Y8" i="1"/>
  <c r="AB38" i="1" l="1"/>
  <c r="AC9" i="1"/>
  <c r="AC38" i="1" l="1"/>
  <c r="AD9" i="1"/>
  <c r="AD38" i="1" l="1"/>
  <c r="AE9" i="1"/>
  <c r="AE38" i="1"/>
  <c r="AC8" i="1"/>
  <c r="AF9" i="1" l="1"/>
  <c r="AF38" i="1" l="1"/>
  <c r="AG9" i="1"/>
  <c r="AG38" i="1" l="1"/>
  <c r="AH9" i="1"/>
  <c r="AH38" i="1" l="1"/>
  <c r="AI9" i="1"/>
  <c r="AI38" i="1"/>
  <c r="AG8" i="1"/>
  <c r="AJ9" i="1" l="1"/>
  <c r="AJ38" i="1" l="1"/>
  <c r="AK9" i="1"/>
  <c r="AK38" i="1" l="1"/>
  <c r="AL9" i="1"/>
  <c r="AL38" i="1" l="1"/>
  <c r="AM9" i="1"/>
  <c r="AK8" i="1"/>
  <c r="AM38" i="1" l="1"/>
  <c r="AN9" i="1"/>
  <c r="AN38" i="1" l="1"/>
  <c r="AO9" i="1"/>
  <c r="AO38" i="1"/>
  <c r="AP9" i="1" l="1"/>
  <c r="AP38" i="1" l="1"/>
  <c r="AQ9" i="1"/>
  <c r="AQ38" i="1" l="1"/>
  <c r="AR9" i="1"/>
  <c r="AO8" i="1"/>
  <c r="AR38" i="1" l="1"/>
  <c r="AS9" i="1"/>
  <c r="AS38" i="1" l="1"/>
  <c r="AT9" i="1"/>
  <c r="AT38" i="1" l="1"/>
  <c r="AU9" i="1"/>
  <c r="AU38" i="1" l="1"/>
  <c r="AV9" i="1"/>
  <c r="AS8" i="1"/>
  <c r="AV38" i="1" l="1"/>
  <c r="AW9" i="1"/>
  <c r="AW38" i="1" l="1"/>
  <c r="AX9" i="1"/>
  <c r="AX38" i="1" l="1"/>
  <c r="AY9" i="1"/>
  <c r="AW8" i="1"/>
  <c r="AY38" i="1" l="1"/>
  <c r="AZ9" i="1"/>
  <c r="AZ38" i="1" l="1"/>
  <c r="BA9" i="1"/>
  <c r="BA38" i="1" l="1"/>
  <c r="BB9" i="1"/>
  <c r="BB38" i="1" l="1"/>
  <c r="BC9" i="1"/>
  <c r="BA8" i="1"/>
  <c r="BC38" i="1" l="1"/>
  <c r="BD9" i="1"/>
  <c r="BD38" i="1" l="1"/>
  <c r="BE9" i="1"/>
  <c r="BE38" i="1" l="1"/>
  <c r="BF9" i="1"/>
  <c r="BF38" i="1"/>
  <c r="BG9" i="1" l="1"/>
  <c r="BG38" i="1" l="1"/>
  <c r="BH9" i="1"/>
  <c r="BE8" i="1"/>
  <c r="BH38" i="1" l="1"/>
  <c r="BI9" i="1"/>
  <c r="BI38" i="1" l="1"/>
  <c r="BJ9" i="1"/>
  <c r="BJ38" i="1" l="1"/>
  <c r="BK9" i="1"/>
  <c r="BK38" i="1" l="1"/>
  <c r="M38" i="1"/>
  <c r="L38" i="1" s="1"/>
  <c r="L37" i="1" s="1"/>
</calcChain>
</file>

<file path=xl/sharedStrings.xml><?xml version="1.0" encoding="utf-8"?>
<sst xmlns="http://schemas.openxmlformats.org/spreadsheetml/2006/main" count="63" uniqueCount="40">
  <si>
    <t>№ п/п</t>
  </si>
  <si>
    <t>Наименование работ</t>
  </si>
  <si>
    <t>Ед. изм.</t>
  </si>
  <si>
    <t>Кол-во</t>
  </si>
  <si>
    <t>Числен- ность рабочих в смену</t>
  </si>
  <si>
    <t>Срок</t>
  </si>
  <si>
    <t>Производительность в смену, м2</t>
  </si>
  <si>
    <t>Нач.</t>
  </si>
  <si>
    <t>Длит.</t>
  </si>
  <si>
    <t>Оконч.</t>
  </si>
  <si>
    <t>м2</t>
  </si>
  <si>
    <t>Среднее значение кол-ва рабочих:</t>
  </si>
  <si>
    <t>Продолжительность:</t>
  </si>
  <si>
    <t>Дата начала проекта</t>
  </si>
  <si>
    <t>% выполнения</t>
  </si>
  <si>
    <t>Задержка, раб.дн.</t>
  </si>
  <si>
    <t>Дата окончания проекта</t>
  </si>
  <si>
    <t>Шаг временной шкалы (дней/клетку)</t>
  </si>
  <si>
    <t>Полы</t>
  </si>
  <si>
    <t>Потолки.</t>
  </si>
  <si>
    <t>Лестница. Северное крыло.</t>
  </si>
  <si>
    <t>Постановка углозащитных уголков</t>
  </si>
  <si>
    <t>м.п.</t>
  </si>
  <si>
    <t>Шпатлёвка потолка</t>
  </si>
  <si>
    <t>Шлифовка отшпатлёванной поверхности</t>
  </si>
  <si>
    <t>Стены.</t>
  </si>
  <si>
    <t>Снятие старой краски</t>
  </si>
  <si>
    <t>Устройство подвесных потолков</t>
  </si>
  <si>
    <t>Окраска водно-дисперсионными оставами</t>
  </si>
  <si>
    <t>Грунтовка стен</t>
  </si>
  <si>
    <t>Сплошное оштукатуривание толщиной до 10 мм</t>
  </si>
  <si>
    <t xml:space="preserve">Оклейка обоями </t>
  </si>
  <si>
    <t>Окраска обоев за 2 раза</t>
  </si>
  <si>
    <t>Устройство покрытий из керамогранита</t>
  </si>
  <si>
    <t>Устройство плинтусов: из плит керамогранитных</t>
  </si>
  <si>
    <t>Лестница. Южное крыло.</t>
  </si>
  <si>
    <t>Ограждение</t>
  </si>
  <si>
    <t>Установка ограждения</t>
  </si>
  <si>
    <t>Потолки</t>
  </si>
  <si>
    <t>Календарный график работ</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</si>
</sst>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_-* #,##0.00_т_._-;\-* #,##0.00_т_._-;_-* &quot;-&quot;??_т_._-;_-@_-"/>
    <numFmt numFmtId="166" formatCode="_-* #,##0_-;\-* #,##0_-;_-* &quot;-&quot;_-;_-@_-"/>
    <numFmt numFmtId="167" formatCode="_-* #,##0.00_-;\-* #,##0.00_-;_-* &quot;-&quot;??_-;_-@_-"/>
    <numFmt numFmtId="168" formatCode="_-&quot;Ј&quot;* #,##0_-;\-&quot;Ј&quot;* #,##0_-;_-&quot;Ј&quot;* &quot;-&quot;_-;_-@_-"/>
    <numFmt numFmtId="169" formatCode="_-&quot;Ј&quot;* #,##0.00_-;\-&quot;Ј&quot;* #,##0.00_-;_-&quot;Ј&quot;* &quot;-&quot;??_-;_-@_-"/>
    <numFmt numFmtId="170" formatCode="#,##0\ &quot;Kз&quot;;\-#,##0\ &quot;Kз&quot;"/>
    <numFmt numFmtId="171" formatCode="[$-419]d\ mmm;@"/>
    <numFmt numFmtId="172" formatCode="d/m/yy;@"/>
    <numFmt numFmtId="173" formatCode="_-* #,##0.00[$€-1]_-;\-* #,##0.00[$€-1]_-;_-* &quot;-&quot;??[$€-1]_-"/>
  </numFmts>
  <fonts count="43" x14ac:knownFonts="1">
    <font>
      <sz val="10"/>
      <name val="Arial Cyr"/>
      <charset val="204"/>
    </font>
    <font>
      <sz val="10"/>
      <name val="Arial Cyr"/>
      <charset val="204"/>
    </font>
    <font>
      <sz val="10"/>
      <name val="Helv"/>
    </font>
    <font>
      <sz val="10"/>
      <name val="Helv"/>
      <charset val="204"/>
    </font>
    <font>
      <sz val="11"/>
      <color indexed="8"/>
      <name val="Calibri"/>
      <family val="2"/>
      <charset val="204"/>
    </font>
    <font>
      <sz val="11"/>
      <color indexed="9"/>
      <name val="Calibri"/>
      <family val="2"/>
      <charset val="204"/>
    </font>
    <font>
      <sz val="1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0"/>
      <name val="Arial Cyr"/>
    </font>
    <font>
      <sz val="10"/>
      <name val="Arial"/>
      <family val="2"/>
      <charset val="204"/>
    </font>
    <font>
      <sz val="11"/>
      <color indexed="17"/>
      <name val="Calibri"/>
      <family val="2"/>
      <charset val="204"/>
    </font>
    <font>
      <sz val="8"/>
      <name val="Arial Cyr"/>
      <charset val="204"/>
    </font>
    <font>
      <sz val="11"/>
      <name val="Times New Roman"/>
      <family val="1"/>
      <charset val="204"/>
    </font>
    <font>
      <b/>
      <sz val="11"/>
      <name val="Times New Roman"/>
      <family val="1"/>
      <charset val="204"/>
    </font>
    <font>
      <sz val="11"/>
      <color indexed="10"/>
      <name val="Times New Roman"/>
      <family val="1"/>
      <charset val="204"/>
    </font>
    <font>
      <sz val="11"/>
      <color indexed="12"/>
      <name val="Times New Roman"/>
      <family val="1"/>
      <charset val="204"/>
    </font>
    <font>
      <b/>
      <sz val="11"/>
      <color indexed="12"/>
      <name val="Times New Roman"/>
      <family val="1"/>
      <charset val="204"/>
    </font>
    <font>
      <b/>
      <sz val="11"/>
      <color rgb="FF7030A0"/>
      <name val="Times New Roman"/>
      <family val="1"/>
      <charset val="204"/>
    </font>
    <font>
      <b/>
      <sz val="11"/>
      <color theme="8" tint="-0.249977111117893"/>
      <name val="Times New Roman"/>
      <family val="1"/>
      <charset val="204"/>
    </font>
    <font>
      <sz val="10"/>
      <name val="Arial Cyr"/>
      <charset val="204"/>
    </font>
    <font>
      <sz val="10"/>
      <name val="Calibri"/>
      <family val="2"/>
      <charset val="204"/>
    </font>
    <font>
      <sz val="24"/>
      <color indexed="60"/>
      <name val="Calibri"/>
      <family val="2"/>
      <charset val="204"/>
    </font>
    <font>
      <sz val="10"/>
      <color indexed="9"/>
      <name val="Calibri"/>
      <family val="2"/>
      <charset val="204"/>
    </font>
    <font>
      <sz val="11"/>
      <color indexed="9"/>
      <name val="Times New Roman"/>
      <family val="1"/>
      <charset val="204"/>
    </font>
    <font>
      <sz val="12"/>
      <color indexed="9"/>
      <name val="Times New Roman"/>
      <family val="1"/>
      <charset val="204"/>
    </font>
    <font>
      <sz val="12"/>
      <name val="Times New Roman"/>
      <family val="1"/>
      <charset val="204"/>
    </font>
    <font>
      <b/>
      <sz val="12"/>
      <name val="Times New Roman"/>
      <family val="1"/>
      <charset val="204"/>
    </font>
    <font>
      <sz val="11"/>
      <name val="Wingdings 3"/>
      <family val="1"/>
      <charset val="2"/>
    </font>
    <font>
      <sz val="8"/>
      <color rgb="FF000000"/>
      <name val="Tahoma"/>
      <family val="2"/>
      <charset val="204"/>
    </font>
    <font>
      <b/>
      <sz val="11"/>
      <color rgb="FFC00000"/>
      <name val="Times New Roman"/>
      <family val="1"/>
      <charset val="204"/>
    </font>
  </fonts>
  <fills count="28">
    <fill>
      <patternFill patternType="none"/>
    </fill>
    <fill>
      <patternFill patternType="gray125"/>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66FFFF"/>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4">
    <xf numFmtId="0" fontId="0"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3" fontId="1" fillId="0" borderId="0" applyFont="0" applyFill="0" applyBorder="0" applyAlignment="0" applyProtection="0"/>
    <xf numFmtId="0" fontId="6" fillId="0" borderId="0"/>
    <xf numFmtId="0" fontId="2" fillId="0" borderId="0"/>
    <xf numFmtId="0" fontId="5" fillId="20" borderId="0" applyNumberFormat="0" applyBorder="0" applyAlignment="0" applyProtection="0"/>
    <xf numFmtId="0" fontId="5" fillId="21"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2" borderId="0" applyNumberFormat="0" applyBorder="0" applyAlignment="0" applyProtection="0"/>
    <xf numFmtId="0" fontId="7" fillId="5" borderId="1" applyNumberFormat="0" applyAlignment="0" applyProtection="0"/>
    <xf numFmtId="0" fontId="8" fillId="12" borderId="2" applyNumberFormat="0" applyAlignment="0" applyProtection="0"/>
    <xf numFmtId="0" fontId="9" fillId="12"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3" borderId="7" applyNumberFormat="0" applyAlignment="0" applyProtection="0"/>
    <xf numFmtId="0" fontId="15" fillId="0" borderId="0" applyNumberFormat="0" applyFill="0" applyBorder="0" applyAlignment="0" applyProtection="0"/>
    <xf numFmtId="0" fontId="16" fillId="13" borderId="0" applyNumberFormat="0" applyBorder="0" applyAlignment="0" applyProtection="0"/>
    <xf numFmtId="0" fontId="1" fillId="0" borderId="0"/>
    <xf numFmtId="0" fontId="1" fillId="0" borderId="0"/>
    <xf numFmtId="0" fontId="17" fillId="4" borderId="0" applyNumberFormat="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9" applyNumberFormat="0" applyFill="0" applyAlignment="0" applyProtection="0"/>
    <xf numFmtId="0" fontId="2" fillId="0" borderId="0"/>
    <xf numFmtId="0" fontId="20" fillId="0" borderId="0" applyNumberFormat="0" applyFill="0" applyBorder="0" applyAlignment="0" applyProtection="0"/>
    <xf numFmtId="170" fontId="21" fillId="0" borderId="0" applyFont="0" applyFill="0" applyBorder="0" applyAlignment="0" applyProtection="0"/>
    <xf numFmtId="165" fontId="22" fillId="0" borderId="0" applyFont="0" applyFill="0" applyBorder="0" applyAlignment="0" applyProtection="0"/>
    <xf numFmtId="0" fontId="23" fillId="6" borderId="0" applyNumberFormat="0" applyBorder="0" applyAlignment="0" applyProtection="0"/>
    <xf numFmtId="0" fontId="32" fillId="0" borderId="0"/>
  </cellStyleXfs>
  <cellXfs count="161">
    <xf numFmtId="0" fontId="0" fillId="0" borderId="0" xfId="0"/>
    <xf numFmtId="0" fontId="25" fillId="0" borderId="14" xfId="0" applyNumberFormat="1" applyFont="1" applyFill="1" applyBorder="1" applyAlignment="1" applyProtection="1">
      <alignment horizontal="center" vertical="center"/>
      <protection hidden="1"/>
    </xf>
    <xf numFmtId="0" fontId="25" fillId="0" borderId="10" xfId="0" applyNumberFormat="1" applyFont="1" applyFill="1" applyBorder="1" applyAlignment="1" applyProtection="1">
      <alignment horizontal="center" vertical="center"/>
      <protection hidden="1"/>
    </xf>
    <xf numFmtId="49" fontId="25" fillId="0" borderId="10" xfId="0" applyNumberFormat="1" applyFont="1" applyFill="1" applyBorder="1" applyAlignment="1" applyProtection="1">
      <alignment horizontal="center" vertical="center" wrapText="1"/>
      <protection hidden="1"/>
    </xf>
    <xf numFmtId="0" fontId="25" fillId="0" borderId="10" xfId="0" applyFont="1" applyFill="1" applyBorder="1" applyAlignment="1" applyProtection="1">
      <alignment horizontal="center" vertical="center" wrapText="1"/>
      <protection hidden="1"/>
    </xf>
    <xf numFmtId="171" fontId="25" fillId="0" borderId="10" xfId="0" applyNumberFormat="1" applyFont="1" applyFill="1" applyBorder="1" applyAlignment="1" applyProtection="1">
      <alignment horizontal="center" vertical="center" textRotation="90" wrapText="1"/>
      <protection hidden="1"/>
    </xf>
    <xf numFmtId="14" fontId="29" fillId="0" borderId="10" xfId="0" applyNumberFormat="1" applyFont="1" applyFill="1" applyBorder="1" applyAlignment="1" applyProtection="1">
      <alignment horizontal="center" vertical="center"/>
      <protection hidden="1"/>
    </xf>
    <xf numFmtId="0" fontId="25" fillId="25" borderId="10" xfId="0" applyNumberFormat="1" applyFont="1" applyFill="1" applyBorder="1" applyAlignment="1" applyProtection="1">
      <alignment horizontal="center" vertical="center"/>
      <protection hidden="1"/>
    </xf>
    <xf numFmtId="14" fontId="29" fillId="25" borderId="10" xfId="0" applyNumberFormat="1" applyFont="1" applyFill="1" applyBorder="1" applyAlignment="1" applyProtection="1">
      <alignment horizontal="center" vertical="center"/>
      <protection hidden="1"/>
    </xf>
    <xf numFmtId="1" fontId="30" fillId="25" borderId="10" xfId="0" applyNumberFormat="1" applyFont="1" applyFill="1" applyBorder="1" applyAlignment="1" applyProtection="1">
      <alignment horizontal="center" vertical="center"/>
      <protection hidden="1"/>
    </xf>
    <xf numFmtId="0" fontId="25" fillId="26" borderId="10" xfId="0" applyNumberFormat="1" applyFont="1" applyFill="1" applyBorder="1" applyAlignment="1" applyProtection="1">
      <alignment horizontal="center" vertical="center"/>
      <protection hidden="1"/>
    </xf>
    <xf numFmtId="14" fontId="29" fillId="26" borderId="10" xfId="0" applyNumberFormat="1" applyFont="1" applyFill="1" applyBorder="1" applyAlignment="1" applyProtection="1">
      <alignment horizontal="center" vertical="center"/>
      <protection hidden="1"/>
    </xf>
    <xf numFmtId="1" fontId="30" fillId="26" borderId="10" xfId="0" applyNumberFormat="1" applyFont="1" applyFill="1" applyBorder="1" applyAlignment="1" applyProtection="1">
      <alignment horizontal="center" vertical="center"/>
      <protection hidden="1"/>
    </xf>
    <xf numFmtId="14" fontId="31" fillId="0" borderId="18" xfId="0" applyNumberFormat="1" applyFont="1" applyFill="1" applyBorder="1" applyAlignment="1" applyProtection="1">
      <alignment horizontal="center" vertical="center"/>
      <protection hidden="1"/>
    </xf>
    <xf numFmtId="14" fontId="31" fillId="25" borderId="18" xfId="0" applyNumberFormat="1" applyFont="1" applyFill="1" applyBorder="1" applyAlignment="1" applyProtection="1">
      <alignment horizontal="center" vertical="center"/>
      <protection hidden="1"/>
    </xf>
    <xf numFmtId="14" fontId="31" fillId="26" borderId="18" xfId="0" applyNumberFormat="1" applyFont="1" applyFill="1" applyBorder="1" applyAlignment="1" applyProtection="1">
      <alignment horizontal="center" vertical="center"/>
      <protection hidden="1"/>
    </xf>
    <xf numFmtId="0" fontId="25" fillId="0" borderId="19" xfId="0" applyNumberFormat="1" applyFont="1" applyFill="1" applyBorder="1" applyAlignment="1" applyProtection="1">
      <alignment horizontal="center" vertical="center"/>
      <protection hidden="1"/>
    </xf>
    <xf numFmtId="14" fontId="29" fillId="0" borderId="13" xfId="0" applyNumberFormat="1" applyFont="1" applyFill="1" applyBorder="1" applyAlignment="1" applyProtection="1">
      <alignment horizontal="center" vertical="center"/>
      <protection hidden="1"/>
    </xf>
    <xf numFmtId="14" fontId="31" fillId="0" borderId="20" xfId="0" applyNumberFormat="1" applyFont="1" applyFill="1" applyBorder="1" applyAlignment="1" applyProtection="1">
      <alignment horizontal="center" vertical="center"/>
      <protection hidden="1"/>
    </xf>
    <xf numFmtId="1" fontId="30" fillId="0" borderId="10" xfId="0" applyNumberFormat="1" applyFont="1" applyFill="1" applyBorder="1" applyAlignment="1" applyProtection="1">
      <alignment horizontal="center" vertical="center"/>
      <protection hidden="1"/>
    </xf>
    <xf numFmtId="1" fontId="30" fillId="0" borderId="14" xfId="0" applyNumberFormat="1" applyFont="1" applyFill="1" applyBorder="1" applyAlignment="1" applyProtection="1">
      <alignment horizontal="center" vertical="center"/>
      <protection hidden="1"/>
    </xf>
    <xf numFmtId="1" fontId="30" fillId="0" borderId="19" xfId="0" applyNumberFormat="1" applyFont="1" applyFill="1" applyBorder="1" applyAlignment="1" applyProtection="1">
      <alignment horizontal="center" vertical="center"/>
      <protection hidden="1"/>
    </xf>
    <xf numFmtId="0" fontId="40" fillId="0" borderId="0" xfId="0" applyFont="1" applyFill="1" applyAlignment="1" applyProtection="1">
      <alignment horizontal="center" vertical="center"/>
      <protection hidden="1"/>
    </xf>
    <xf numFmtId="49" fontId="25" fillId="0" borderId="15" xfId="0" applyNumberFormat="1" applyFont="1" applyFill="1" applyBorder="1" applyAlignment="1" applyProtection="1">
      <alignment horizontal="center" vertical="center" wrapText="1"/>
      <protection hidden="1"/>
    </xf>
    <xf numFmtId="171" fontId="25" fillId="0" borderId="14" xfId="0" applyNumberFormat="1" applyFont="1" applyFill="1" applyBorder="1" applyAlignment="1" applyProtection="1">
      <alignment horizontal="center" vertical="center" textRotation="90" wrapText="1"/>
      <protection hidden="1"/>
    </xf>
    <xf numFmtId="0" fontId="25" fillId="0" borderId="11" xfId="0" applyFont="1" applyFill="1" applyBorder="1" applyAlignment="1" applyProtection="1">
      <alignment horizontal="center" vertical="center" wrapText="1"/>
      <protection hidden="1"/>
    </xf>
    <xf numFmtId="0" fontId="25" fillId="0" borderId="18" xfId="0" applyFont="1" applyFill="1" applyBorder="1" applyAlignment="1" applyProtection="1">
      <alignment horizontal="center" vertical="center" wrapText="1"/>
      <protection hidden="1"/>
    </xf>
    <xf numFmtId="171" fontId="27" fillId="0" borderId="12" xfId="0" applyNumberFormat="1" applyFont="1" applyFill="1" applyBorder="1" applyAlignment="1" applyProtection="1">
      <alignment horizontal="center" vertical="center" textRotation="90" wrapText="1"/>
      <protection hidden="1"/>
    </xf>
    <xf numFmtId="171" fontId="25" fillId="0" borderId="13" xfId="0" applyNumberFormat="1" applyFont="1" applyFill="1" applyBorder="1" applyAlignment="1" applyProtection="1">
      <alignment horizontal="center" vertical="center" textRotation="90" wrapText="1"/>
      <protection hidden="1"/>
    </xf>
    <xf numFmtId="171" fontId="25" fillId="0" borderId="20" xfId="0" applyNumberFormat="1" applyFont="1" applyFill="1" applyBorder="1" applyAlignment="1" applyProtection="1">
      <alignment horizontal="center" vertical="center" textRotation="90" wrapText="1"/>
      <protection hidden="1"/>
    </xf>
    <xf numFmtId="171" fontId="27" fillId="0" borderId="21" xfId="0" applyNumberFormat="1" applyFont="1" applyFill="1" applyBorder="1" applyAlignment="1" applyProtection="1">
      <alignment horizontal="center" vertical="center" textRotation="90" wrapText="1"/>
      <protection hidden="1"/>
    </xf>
    <xf numFmtId="171" fontId="25" fillId="0" borderId="22" xfId="0" applyNumberFormat="1" applyFont="1" applyFill="1" applyBorder="1" applyAlignment="1" applyProtection="1">
      <alignment horizontal="center" vertical="center" textRotation="90" wrapText="1"/>
      <protection hidden="1"/>
    </xf>
    <xf numFmtId="171" fontId="27" fillId="0" borderId="11" xfId="0" applyNumberFormat="1" applyFont="1" applyFill="1" applyBorder="1" applyAlignment="1" applyProtection="1">
      <alignment horizontal="center" vertical="center" textRotation="90" wrapText="1"/>
      <protection hidden="1"/>
    </xf>
    <xf numFmtId="171" fontId="25" fillId="0" borderId="18" xfId="0" applyNumberFormat="1" applyFont="1" applyFill="1" applyBorder="1" applyAlignment="1" applyProtection="1">
      <alignment horizontal="center" vertical="center" textRotation="90" wrapText="1"/>
      <protection hidden="1"/>
    </xf>
    <xf numFmtId="49" fontId="25" fillId="0" borderId="11" xfId="0" applyNumberFormat="1" applyFont="1" applyFill="1" applyBorder="1" applyAlignment="1" applyProtection="1">
      <alignment horizontal="center" vertical="center" wrapText="1"/>
      <protection hidden="1"/>
    </xf>
    <xf numFmtId="49" fontId="25" fillId="0" borderId="18" xfId="0" applyNumberFormat="1" applyFont="1" applyFill="1" applyBorder="1" applyAlignment="1" applyProtection="1">
      <alignment horizontal="center" vertical="center" wrapText="1"/>
      <protection hidden="1"/>
    </xf>
    <xf numFmtId="49" fontId="25" fillId="0" borderId="12" xfId="0" applyNumberFormat="1" applyFont="1" applyFill="1" applyBorder="1" applyAlignment="1" applyProtection="1">
      <alignment horizontal="center" vertical="center" wrapText="1"/>
      <protection hidden="1"/>
    </xf>
    <xf numFmtId="49" fontId="25" fillId="0" borderId="13" xfId="0" applyNumberFormat="1" applyFont="1" applyFill="1" applyBorder="1" applyAlignment="1" applyProtection="1">
      <alignment horizontal="center" vertical="center" wrapText="1"/>
      <protection hidden="1"/>
    </xf>
    <xf numFmtId="49" fontId="25" fillId="0" borderId="20" xfId="0" applyNumberFormat="1" applyFont="1" applyFill="1" applyBorder="1" applyAlignment="1" applyProtection="1">
      <alignment horizontal="center" vertical="center" wrapText="1"/>
      <protection hidden="1"/>
    </xf>
    <xf numFmtId="0" fontId="33" fillId="0" borderId="0" xfId="0" applyFont="1" applyFill="1" applyProtection="1">
      <protection hidden="1"/>
    </xf>
    <xf numFmtId="0" fontId="34" fillId="0" borderId="0" xfId="0" applyFont="1" applyFill="1" applyProtection="1">
      <protection hidden="1"/>
    </xf>
    <xf numFmtId="0" fontId="35" fillId="0" borderId="0" xfId="0" applyFont="1" applyFill="1" applyProtection="1">
      <protection hidden="1"/>
    </xf>
    <xf numFmtId="0" fontId="33" fillId="0" borderId="0" xfId="0" applyFont="1" applyFill="1" applyAlignment="1" applyProtection="1">
      <alignment horizontal="center" vertical="center"/>
      <protection hidden="1"/>
    </xf>
    <xf numFmtId="0" fontId="25" fillId="0" borderId="0" xfId="0" applyFont="1" applyFill="1" applyProtection="1">
      <protection hidden="1"/>
    </xf>
    <xf numFmtId="0" fontId="36" fillId="0" borderId="0" xfId="0" applyFont="1" applyFill="1" applyProtection="1">
      <protection hidden="1"/>
    </xf>
    <xf numFmtId="0" fontId="25" fillId="0" borderId="0" xfId="0" applyFont="1" applyFill="1" applyAlignment="1" applyProtection="1">
      <alignment horizontal="center" vertical="center"/>
      <protection hidden="1"/>
    </xf>
    <xf numFmtId="0" fontId="37" fillId="0" borderId="0" xfId="0" applyFont="1" applyFill="1" applyProtection="1">
      <protection hidden="1"/>
    </xf>
    <xf numFmtId="0" fontId="38" fillId="0" borderId="0" xfId="0" applyFont="1" applyFill="1" applyProtection="1">
      <protection hidden="1"/>
    </xf>
    <xf numFmtId="14" fontId="39" fillId="0" borderId="0" xfId="0" applyNumberFormat="1" applyFont="1" applyFill="1" applyProtection="1">
      <protection hidden="1"/>
    </xf>
    <xf numFmtId="0" fontId="36" fillId="0" borderId="0" xfId="0" applyFont="1" applyFill="1" applyAlignment="1" applyProtection="1">
      <alignment horizontal="center" vertical="center"/>
      <protection hidden="1"/>
    </xf>
    <xf numFmtId="0" fontId="26" fillId="0" borderId="0" xfId="0" applyFont="1" applyFill="1" applyAlignment="1" applyProtection="1">
      <alignment horizontal="left" vertical="center"/>
      <protection hidden="1"/>
    </xf>
    <xf numFmtId="0" fontId="25" fillId="0" borderId="0" xfId="0" applyFont="1" applyFill="1" applyAlignment="1" applyProtection="1">
      <alignment vertical="center"/>
      <protection hidden="1"/>
    </xf>
    <xf numFmtId="0" fontId="27" fillId="0" borderId="0" xfId="0" applyFont="1" applyFill="1" applyAlignment="1" applyProtection="1">
      <alignment horizontal="center" vertical="center"/>
      <protection hidden="1"/>
    </xf>
    <xf numFmtId="172" fontId="25" fillId="0" borderId="0" xfId="0" applyNumberFormat="1" applyFont="1" applyFill="1" applyAlignment="1" applyProtection="1">
      <alignment horizontal="center" vertical="center"/>
      <protection hidden="1"/>
    </xf>
    <xf numFmtId="0" fontId="26" fillId="26" borderId="21" xfId="0" applyFont="1" applyFill="1" applyBorder="1" applyAlignment="1" applyProtection="1">
      <alignment horizontal="center" vertical="center" wrapText="1"/>
      <protection hidden="1"/>
    </xf>
    <xf numFmtId="0" fontId="26" fillId="26" borderId="14" xfId="0" applyFont="1" applyFill="1" applyBorder="1" applyAlignment="1" applyProtection="1">
      <alignment horizontal="center" vertical="center" wrapText="1"/>
      <protection hidden="1"/>
    </xf>
    <xf numFmtId="0" fontId="25" fillId="26" borderId="14" xfId="0" applyFont="1" applyFill="1" applyBorder="1" applyAlignment="1" applyProtection="1">
      <alignment horizontal="center" vertical="center" wrapText="1"/>
      <protection hidden="1"/>
    </xf>
    <xf numFmtId="0" fontId="25" fillId="26" borderId="14" xfId="0" applyFont="1" applyFill="1" applyBorder="1" applyAlignment="1" applyProtection="1">
      <alignment horizontal="center" vertical="center" textRotation="90" wrapText="1"/>
      <protection hidden="1"/>
    </xf>
    <xf numFmtId="0" fontId="0" fillId="26" borderId="14" xfId="0" applyFill="1" applyBorder="1" applyAlignment="1" applyProtection="1">
      <alignment horizontal="center" vertical="center" wrapText="1"/>
      <protection hidden="1"/>
    </xf>
    <xf numFmtId="0" fontId="25" fillId="26" borderId="22" xfId="0" applyFont="1" applyFill="1" applyBorder="1" applyAlignment="1" applyProtection="1">
      <alignment horizontal="center" vertical="center" wrapText="1"/>
      <protection hidden="1"/>
    </xf>
    <xf numFmtId="0" fontId="26" fillId="25" borderId="11" xfId="0" applyFont="1" applyFill="1" applyBorder="1" applyAlignment="1" applyProtection="1">
      <alignment horizontal="center" vertical="center" wrapText="1"/>
      <protection hidden="1"/>
    </xf>
    <xf numFmtId="0" fontId="26" fillId="25" borderId="10" xfId="0" applyFont="1" applyFill="1" applyBorder="1" applyAlignment="1" applyProtection="1">
      <alignment horizontal="center" vertical="center" wrapText="1"/>
      <protection hidden="1"/>
    </xf>
    <xf numFmtId="0" fontId="25" fillId="25" borderId="10" xfId="0" applyFont="1" applyFill="1" applyBorder="1" applyAlignment="1" applyProtection="1">
      <alignment horizontal="center" vertical="center" wrapText="1"/>
      <protection hidden="1"/>
    </xf>
    <xf numFmtId="0" fontId="25" fillId="25" borderId="10" xfId="0" applyFont="1" applyFill="1" applyBorder="1" applyAlignment="1" applyProtection="1">
      <alignment horizontal="center" vertical="center" textRotation="90" wrapText="1"/>
      <protection hidden="1"/>
    </xf>
    <xf numFmtId="0" fontId="0" fillId="25" borderId="10" xfId="0" applyFill="1" applyBorder="1" applyAlignment="1" applyProtection="1">
      <alignment horizontal="center" vertical="center" wrapText="1"/>
      <protection hidden="1"/>
    </xf>
    <xf numFmtId="0" fontId="25" fillId="25" borderId="18" xfId="0" applyFont="1" applyFill="1" applyBorder="1" applyAlignment="1" applyProtection="1">
      <alignment horizontal="center" vertical="center" wrapText="1"/>
      <protection hidden="1"/>
    </xf>
    <xf numFmtId="0" fontId="25" fillId="0" borderId="11" xfId="0" quotePrefix="1" applyNumberFormat="1" applyFont="1" applyFill="1" applyBorder="1" applyAlignment="1" applyProtection="1">
      <alignment horizontal="center" vertical="center"/>
      <protection hidden="1"/>
    </xf>
    <xf numFmtId="0" fontId="25" fillId="0" borderId="10" xfId="0" applyFont="1" applyFill="1" applyBorder="1" applyAlignment="1" applyProtection="1">
      <alignment horizontal="left" vertical="center" wrapText="1" readingOrder="1"/>
      <protection hidden="1"/>
    </xf>
    <xf numFmtId="0" fontId="25" fillId="0" borderId="10" xfId="0" applyFont="1" applyFill="1" applyBorder="1" applyAlignment="1" applyProtection="1">
      <alignment horizontal="center" vertical="center"/>
      <protection hidden="1"/>
    </xf>
    <xf numFmtId="4" fontId="25" fillId="0" borderId="10" xfId="0" applyNumberFormat="1" applyFont="1" applyBorder="1" applyAlignment="1" applyProtection="1">
      <alignment horizontal="center" vertical="center" wrapText="1"/>
      <protection hidden="1"/>
    </xf>
    <xf numFmtId="0" fontId="27" fillId="0" borderId="10" xfId="0" applyFont="1" applyFill="1" applyBorder="1" applyAlignment="1" applyProtection="1">
      <alignment horizontal="center" vertical="center"/>
      <protection hidden="1"/>
    </xf>
    <xf numFmtId="9" fontId="25" fillId="0" borderId="10" xfId="0" applyNumberFormat="1" applyFont="1" applyFill="1" applyBorder="1" applyAlignment="1" applyProtection="1">
      <alignment horizontal="center" vertical="center"/>
      <protection hidden="1"/>
    </xf>
    <xf numFmtId="14" fontId="25" fillId="0" borderId="10" xfId="0" applyNumberFormat="1" applyFont="1" applyFill="1" applyBorder="1" applyAlignment="1" applyProtection="1">
      <alignment horizontal="center" vertical="center"/>
      <protection hidden="1"/>
    </xf>
    <xf numFmtId="0" fontId="25" fillId="25" borderId="11" xfId="0" quotePrefix="1" applyNumberFormat="1" applyFont="1" applyFill="1" applyBorder="1" applyAlignment="1" applyProtection="1">
      <alignment horizontal="center" vertical="center"/>
      <protection hidden="1"/>
    </xf>
    <xf numFmtId="0" fontId="26" fillId="25" borderId="10" xfId="0" applyFont="1" applyFill="1" applyBorder="1" applyAlignment="1" applyProtection="1">
      <alignment horizontal="center" vertical="center" wrapText="1" readingOrder="1"/>
      <protection hidden="1"/>
    </xf>
    <xf numFmtId="0" fontId="25" fillId="25" borderId="10" xfId="0" applyFont="1" applyFill="1" applyBorder="1" applyAlignment="1" applyProtection="1">
      <alignment horizontal="center" vertical="center"/>
      <protection hidden="1"/>
    </xf>
    <xf numFmtId="4" fontId="25" fillId="25" borderId="10" xfId="0" applyNumberFormat="1" applyFont="1" applyFill="1" applyBorder="1" applyAlignment="1" applyProtection="1">
      <alignment horizontal="center" vertical="center" wrapText="1"/>
      <protection hidden="1"/>
    </xf>
    <xf numFmtId="0" fontId="27" fillId="25" borderId="10" xfId="0" applyFont="1" applyFill="1" applyBorder="1" applyAlignment="1" applyProtection="1">
      <alignment horizontal="center" vertical="center"/>
      <protection hidden="1"/>
    </xf>
    <xf numFmtId="9" fontId="25" fillId="25" borderId="10" xfId="0" applyNumberFormat="1" applyFont="1" applyFill="1" applyBorder="1" applyAlignment="1" applyProtection="1">
      <alignment horizontal="center" vertical="center"/>
      <protection hidden="1"/>
    </xf>
    <xf numFmtId="14" fontId="25" fillId="25" borderId="10" xfId="0" applyNumberFormat="1" applyFont="1" applyFill="1" applyBorder="1" applyAlignment="1" applyProtection="1">
      <alignment horizontal="center" vertical="center"/>
      <protection hidden="1"/>
    </xf>
    <xf numFmtId="4" fontId="25" fillId="24" borderId="10" xfId="0" applyNumberFormat="1" applyFont="1" applyFill="1" applyBorder="1" applyAlignment="1" applyProtection="1">
      <alignment horizontal="center" vertical="center" wrapText="1"/>
      <protection hidden="1"/>
    </xf>
    <xf numFmtId="0" fontId="25" fillId="26" borderId="11" xfId="0" quotePrefix="1" applyNumberFormat="1" applyFont="1" applyFill="1" applyBorder="1" applyAlignment="1" applyProtection="1">
      <alignment horizontal="center" vertical="center"/>
      <protection hidden="1"/>
    </xf>
    <xf numFmtId="0" fontId="26" fillId="26" borderId="10" xfId="0" applyFont="1" applyFill="1" applyBorder="1" applyAlignment="1" applyProtection="1">
      <alignment horizontal="center" vertical="center" wrapText="1" readingOrder="1"/>
      <protection hidden="1"/>
    </xf>
    <xf numFmtId="0" fontId="25" fillId="26" borderId="10" xfId="0" applyFont="1" applyFill="1" applyBorder="1" applyAlignment="1" applyProtection="1">
      <alignment horizontal="center" vertical="center"/>
      <protection hidden="1"/>
    </xf>
    <xf numFmtId="4" fontId="25" fillId="26" borderId="10" xfId="0" applyNumberFormat="1" applyFont="1" applyFill="1" applyBorder="1" applyAlignment="1" applyProtection="1">
      <alignment horizontal="center" vertical="center" wrapText="1"/>
      <protection hidden="1"/>
    </xf>
    <xf numFmtId="0" fontId="27" fillId="26" borderId="10" xfId="0" applyFont="1" applyFill="1" applyBorder="1" applyAlignment="1" applyProtection="1">
      <alignment horizontal="center" vertical="center"/>
      <protection hidden="1"/>
    </xf>
    <xf numFmtId="9" fontId="25" fillId="26" borderId="10" xfId="0" applyNumberFormat="1" applyFont="1" applyFill="1" applyBorder="1" applyAlignment="1" applyProtection="1">
      <alignment horizontal="center" vertical="center"/>
      <protection hidden="1"/>
    </xf>
    <xf numFmtId="14" fontId="25" fillId="26" borderId="10" xfId="0" applyNumberFormat="1" applyFont="1" applyFill="1" applyBorder="1" applyAlignment="1" applyProtection="1">
      <alignment horizontal="center" vertical="center"/>
      <protection hidden="1"/>
    </xf>
    <xf numFmtId="0" fontId="25" fillId="0" borderId="12" xfId="0" quotePrefix="1" applyNumberFormat="1" applyFont="1" applyFill="1" applyBorder="1" applyAlignment="1" applyProtection="1">
      <alignment horizontal="center" vertical="center"/>
      <protection hidden="1"/>
    </xf>
    <xf numFmtId="0" fontId="25" fillId="0" borderId="13" xfId="0" applyFont="1" applyFill="1" applyBorder="1" applyAlignment="1" applyProtection="1">
      <alignment horizontal="left" vertical="center" wrapText="1" readingOrder="1"/>
      <protection hidden="1"/>
    </xf>
    <xf numFmtId="0" fontId="25" fillId="0" borderId="13" xfId="0" applyFont="1" applyFill="1" applyBorder="1" applyAlignment="1" applyProtection="1">
      <alignment horizontal="center" vertical="center"/>
      <protection hidden="1"/>
    </xf>
    <xf numFmtId="0" fontId="27" fillId="0" borderId="13" xfId="0" applyFont="1" applyFill="1" applyBorder="1" applyAlignment="1" applyProtection="1">
      <alignment horizontal="center" vertical="center"/>
      <protection hidden="1"/>
    </xf>
    <xf numFmtId="9" fontId="25" fillId="0" borderId="13" xfId="0" applyNumberFormat="1" applyFont="1" applyFill="1" applyBorder="1" applyAlignment="1" applyProtection="1">
      <alignment horizontal="center" vertical="center"/>
      <protection hidden="1"/>
    </xf>
    <xf numFmtId="14" fontId="25" fillId="0" borderId="13" xfId="0" applyNumberFormat="1" applyFont="1" applyFill="1" applyBorder="1" applyAlignment="1" applyProtection="1">
      <alignment horizontal="center" vertical="center"/>
      <protection hidden="1"/>
    </xf>
    <xf numFmtId="0" fontId="26" fillId="0" borderId="0" xfId="0" applyFont="1" applyFill="1" applyAlignment="1" applyProtection="1">
      <alignment vertical="center"/>
      <protection hidden="1"/>
    </xf>
    <xf numFmtId="0" fontId="26" fillId="0" borderId="0" xfId="0" applyFont="1" applyFill="1" applyAlignment="1" applyProtection="1">
      <alignment horizontal="right" vertical="center"/>
      <protection hidden="1"/>
    </xf>
    <xf numFmtId="0" fontId="26" fillId="0" borderId="0" xfId="0" applyFont="1" applyFill="1" applyBorder="1" applyAlignment="1" applyProtection="1">
      <alignment horizontal="center" vertical="center"/>
      <protection hidden="1"/>
    </xf>
    <xf numFmtId="49" fontId="26" fillId="0" borderId="0" xfId="0" applyNumberFormat="1" applyFont="1" applyFill="1" applyAlignment="1" applyProtection="1">
      <alignment horizontal="center" vertical="center"/>
      <protection hidden="1"/>
    </xf>
    <xf numFmtId="0" fontId="26" fillId="0" borderId="0" xfId="0" applyNumberFormat="1" applyFont="1" applyFill="1" applyAlignment="1" applyProtection="1">
      <alignment horizontal="center" vertical="center"/>
      <protection hidden="1"/>
    </xf>
    <xf numFmtId="0" fontId="26" fillId="0" borderId="0" xfId="0" applyFont="1" applyFill="1" applyAlignment="1" applyProtection="1">
      <alignment horizontal="center" vertical="center"/>
      <protection hidden="1"/>
    </xf>
    <xf numFmtId="0" fontId="25" fillId="0" borderId="0" xfId="0" applyFont="1" applyFill="1" applyAlignment="1" applyProtection="1">
      <alignment horizontal="left"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164" fontId="25" fillId="0" borderId="0" xfId="0" applyNumberFormat="1" applyFont="1" applyFill="1" applyBorder="1" applyAlignment="1" applyProtection="1">
      <alignment horizontal="center" vertical="center"/>
      <protection hidden="1"/>
    </xf>
    <xf numFmtId="171" fontId="28" fillId="0" borderId="0" xfId="0" applyNumberFormat="1" applyFont="1" applyFill="1" applyBorder="1" applyAlignment="1" applyProtection="1">
      <alignment horizontal="center" vertical="center"/>
      <protection hidden="1"/>
    </xf>
    <xf numFmtId="1" fontId="25" fillId="0" borderId="0" xfId="0" applyNumberFormat="1" applyFont="1" applyFill="1" applyBorder="1" applyAlignment="1" applyProtection="1">
      <alignment horizontal="center" vertical="center"/>
      <protection hidden="1"/>
    </xf>
    <xf numFmtId="171" fontId="25" fillId="0" borderId="0" xfId="0" applyNumberFormat="1" applyFont="1" applyFill="1" applyBorder="1" applyAlignment="1" applyProtection="1">
      <alignment horizontal="center" vertical="center"/>
      <protection hidden="1"/>
    </xf>
    <xf numFmtId="0" fontId="39" fillId="0" borderId="0" xfId="0" applyFont="1" applyFill="1" applyAlignment="1" applyProtection="1">
      <alignment horizontal="center"/>
      <protection hidden="1"/>
    </xf>
    <xf numFmtId="0" fontId="33" fillId="24" borderId="0" xfId="0" applyFont="1" applyFill="1" applyAlignment="1" applyProtection="1">
      <alignment horizontal="center" vertical="center"/>
      <protection hidden="1"/>
    </xf>
    <xf numFmtId="0" fontId="25" fillId="24" borderId="0" xfId="0" applyFont="1" applyFill="1" applyAlignment="1" applyProtection="1">
      <alignment horizontal="center" vertical="center"/>
      <protection hidden="1"/>
    </xf>
    <xf numFmtId="0" fontId="36" fillId="24" borderId="0" xfId="0" applyFont="1" applyFill="1" applyAlignment="1" applyProtection="1">
      <alignment horizontal="center" vertical="center"/>
      <protection hidden="1"/>
    </xf>
    <xf numFmtId="0" fontId="40" fillId="24" borderId="0" xfId="0" applyFont="1" applyFill="1" applyAlignment="1" applyProtection="1">
      <alignment horizontal="center" vertical="center"/>
      <protection hidden="1"/>
    </xf>
    <xf numFmtId="0" fontId="25" fillId="24" borderId="10" xfId="0" applyFont="1" applyFill="1" applyBorder="1" applyAlignment="1" applyProtection="1">
      <alignment horizontal="center" vertical="center" wrapText="1"/>
      <protection hidden="1"/>
    </xf>
    <xf numFmtId="171" fontId="25" fillId="24" borderId="13" xfId="0" applyNumberFormat="1" applyFont="1" applyFill="1" applyBorder="1" applyAlignment="1" applyProtection="1">
      <alignment horizontal="center" vertical="center" textRotation="90" wrapText="1"/>
      <protection hidden="1"/>
    </xf>
    <xf numFmtId="171" fontId="25" fillId="24" borderId="14" xfId="0" applyNumberFormat="1" applyFont="1" applyFill="1" applyBorder="1" applyAlignment="1" applyProtection="1">
      <alignment horizontal="center" vertical="center" textRotation="90" wrapText="1"/>
      <protection hidden="1"/>
    </xf>
    <xf numFmtId="171" fontId="25" fillId="24" borderId="10" xfId="0" applyNumberFormat="1" applyFont="1" applyFill="1" applyBorder="1" applyAlignment="1" applyProtection="1">
      <alignment horizontal="center" vertical="center" textRotation="90" wrapText="1"/>
      <protection hidden="1"/>
    </xf>
    <xf numFmtId="49" fontId="25" fillId="24" borderId="10" xfId="0" applyNumberFormat="1" applyFont="1" applyFill="1" applyBorder="1" applyAlignment="1" applyProtection="1">
      <alignment horizontal="center" vertical="center" wrapText="1"/>
      <protection hidden="1"/>
    </xf>
    <xf numFmtId="49" fontId="25" fillId="24" borderId="13" xfId="0" applyNumberFormat="1" applyFont="1" applyFill="1" applyBorder="1" applyAlignment="1" applyProtection="1">
      <alignment horizontal="center" vertical="center" wrapText="1"/>
      <protection hidden="1"/>
    </xf>
    <xf numFmtId="49" fontId="26" fillId="24" borderId="0" xfId="0" applyNumberFormat="1" applyFont="1" applyFill="1" applyAlignment="1" applyProtection="1">
      <alignment horizontal="center" vertical="center"/>
      <protection hidden="1"/>
    </xf>
    <xf numFmtId="0" fontId="26" fillId="24" borderId="0" xfId="0" applyFont="1" applyFill="1" applyAlignment="1" applyProtection="1">
      <alignment horizontal="center" vertical="center"/>
      <protection hidden="1"/>
    </xf>
    <xf numFmtId="0" fontId="25" fillId="0" borderId="15" xfId="0" applyFont="1" applyFill="1" applyBorder="1" applyAlignment="1" applyProtection="1">
      <alignment horizontal="center" vertical="center" wrapText="1"/>
      <protection hidden="1"/>
    </xf>
    <xf numFmtId="171" fontId="25" fillId="0" borderId="31" xfId="0" applyNumberFormat="1" applyFont="1" applyFill="1" applyBorder="1" applyAlignment="1" applyProtection="1">
      <alignment horizontal="center" vertical="center" textRotation="90" wrapText="1"/>
      <protection hidden="1"/>
    </xf>
    <xf numFmtId="171" fontId="25" fillId="0" borderId="27" xfId="0" applyNumberFormat="1" applyFont="1" applyFill="1" applyBorder="1" applyAlignment="1" applyProtection="1">
      <alignment horizontal="center" vertical="center" textRotation="90" wrapText="1"/>
      <protection hidden="1"/>
    </xf>
    <xf numFmtId="171" fontId="25" fillId="0" borderId="15" xfId="0" applyNumberFormat="1" applyFont="1" applyFill="1" applyBorder="1" applyAlignment="1" applyProtection="1">
      <alignment horizontal="center" vertical="center" textRotation="90" wrapText="1"/>
      <protection hidden="1"/>
    </xf>
    <xf numFmtId="0" fontId="42" fillId="0" borderId="0" xfId="0" applyFont="1" applyFill="1" applyAlignment="1" applyProtection="1">
      <alignment horizontal="center" vertical="center"/>
      <protection hidden="1"/>
    </xf>
    <xf numFmtId="0" fontId="26" fillId="0" borderId="0" xfId="0" applyFont="1" applyFill="1" applyAlignment="1" applyProtection="1">
      <alignment horizontal="right" vertical="center"/>
      <protection hidden="1"/>
    </xf>
    <xf numFmtId="0" fontId="0" fillId="0" borderId="0" xfId="0" applyAlignment="1" applyProtection="1">
      <alignment vertical="center"/>
      <protection hidden="1"/>
    </xf>
    <xf numFmtId="17" fontId="25" fillId="0" borderId="28" xfId="0" applyNumberFormat="1" applyFont="1" applyFill="1" applyBorder="1" applyAlignment="1" applyProtection="1">
      <alignment horizontal="center" vertical="center" wrapText="1"/>
      <protection hidden="1"/>
    </xf>
    <xf numFmtId="17" fontId="25" fillId="0" borderId="24" xfId="0" applyNumberFormat="1" applyFont="1" applyFill="1" applyBorder="1" applyAlignment="1" applyProtection="1">
      <alignment horizontal="center" vertical="center" wrapText="1"/>
      <protection hidden="1"/>
    </xf>
    <xf numFmtId="17" fontId="25" fillId="0" borderId="29" xfId="0" applyNumberFormat="1" applyFont="1" applyFill="1" applyBorder="1" applyAlignment="1" applyProtection="1">
      <alignment horizontal="center" vertical="center" wrapText="1"/>
      <protection hidden="1"/>
    </xf>
    <xf numFmtId="17" fontId="25" fillId="0" borderId="23" xfId="0" applyNumberFormat="1" applyFont="1" applyFill="1" applyBorder="1" applyAlignment="1" applyProtection="1">
      <alignment horizontal="center" vertical="center" wrapText="1"/>
      <protection hidden="1"/>
    </xf>
    <xf numFmtId="17" fontId="25" fillId="0" borderId="17" xfId="0" applyNumberFormat="1" applyFont="1" applyFill="1" applyBorder="1" applyAlignment="1" applyProtection="1">
      <alignment horizontal="center" vertical="center" wrapText="1"/>
      <protection hidden="1"/>
    </xf>
    <xf numFmtId="17" fontId="25" fillId="0" borderId="30" xfId="0" applyNumberFormat="1" applyFont="1" applyFill="1" applyBorder="1" applyAlignment="1" applyProtection="1">
      <alignment horizontal="center" vertical="center" wrapText="1"/>
      <protection hidden="1"/>
    </xf>
    <xf numFmtId="17" fontId="25" fillId="0" borderId="25" xfId="0" applyNumberFormat="1" applyFont="1" applyFill="1" applyBorder="1" applyAlignment="1" applyProtection="1">
      <alignment horizontal="center" vertical="center" wrapText="1"/>
      <protection hidden="1"/>
    </xf>
    <xf numFmtId="0" fontId="26" fillId="27" borderId="17" xfId="0" applyFont="1" applyFill="1" applyBorder="1" applyAlignment="1" applyProtection="1">
      <alignment horizontal="center" vertical="center" wrapText="1"/>
      <protection hidden="1"/>
    </xf>
    <xf numFmtId="0" fontId="26" fillId="27" borderId="10" xfId="0" applyFont="1" applyFill="1" applyBorder="1" applyAlignment="1" applyProtection="1">
      <alignment horizontal="center" vertical="center" wrapText="1"/>
      <protection hidden="1"/>
    </xf>
    <xf numFmtId="0" fontId="26" fillId="27" borderId="13" xfId="0" applyFont="1" applyFill="1" applyBorder="1" applyAlignment="1" applyProtection="1">
      <alignment horizontal="center" vertical="center" wrapText="1"/>
      <protection hidden="1"/>
    </xf>
    <xf numFmtId="0" fontId="26" fillId="27" borderId="17" xfId="0" applyFont="1" applyFill="1" applyBorder="1" applyAlignment="1" applyProtection="1">
      <alignment horizontal="center" vertical="center" textRotation="90" wrapText="1"/>
      <protection hidden="1"/>
    </xf>
    <xf numFmtId="0" fontId="25" fillId="27" borderId="10" xfId="0" applyFont="1" applyFill="1" applyBorder="1" applyAlignment="1" applyProtection="1">
      <alignment horizontal="center" vertical="center" textRotation="90" wrapText="1"/>
      <protection hidden="1"/>
    </xf>
    <xf numFmtId="0" fontId="25" fillId="27" borderId="13" xfId="0" applyFont="1" applyFill="1" applyBorder="1" applyAlignment="1" applyProtection="1">
      <alignment horizontal="center" vertical="center" textRotation="90" wrapText="1"/>
      <protection hidden="1"/>
    </xf>
    <xf numFmtId="0" fontId="26" fillId="27" borderId="16" xfId="0" applyFont="1" applyFill="1" applyBorder="1" applyAlignment="1" applyProtection="1">
      <alignment horizontal="center" vertical="center" wrapText="1"/>
      <protection hidden="1"/>
    </xf>
    <xf numFmtId="0" fontId="26" fillId="27" borderId="11" xfId="0" applyFont="1" applyFill="1" applyBorder="1" applyAlignment="1" applyProtection="1">
      <alignment horizontal="center" vertical="center" wrapText="1"/>
      <protection hidden="1"/>
    </xf>
    <xf numFmtId="0" fontId="26" fillId="27" borderId="12" xfId="0" applyFont="1" applyFill="1" applyBorder="1" applyAlignment="1" applyProtection="1">
      <alignment horizontal="center" vertical="center" wrapText="1"/>
      <protection hidden="1"/>
    </xf>
    <xf numFmtId="0" fontId="26" fillId="27" borderId="17" xfId="53" applyFont="1" applyFill="1" applyBorder="1" applyAlignment="1" applyProtection="1">
      <alignment horizontal="center" vertical="center" wrapText="1"/>
      <protection hidden="1"/>
    </xf>
    <xf numFmtId="0" fontId="25" fillId="27" borderId="10" xfId="0" applyFont="1" applyFill="1" applyBorder="1" applyAlignment="1" applyProtection="1">
      <alignment horizontal="center" vertical="center" wrapText="1"/>
      <protection hidden="1"/>
    </xf>
    <xf numFmtId="0" fontId="25" fillId="27" borderId="13" xfId="0" applyFont="1" applyFill="1" applyBorder="1" applyAlignment="1" applyProtection="1">
      <alignment horizontal="center" vertical="center" wrapText="1"/>
      <protection hidden="1"/>
    </xf>
    <xf numFmtId="0" fontId="0" fillId="27" borderId="10" xfId="0" applyFill="1" applyBorder="1" applyAlignment="1" applyProtection="1">
      <alignment horizontal="center" vertical="center" wrapText="1"/>
      <protection hidden="1"/>
    </xf>
    <xf numFmtId="0" fontId="0" fillId="27" borderId="13" xfId="0" applyFill="1" applyBorder="1" applyAlignment="1" applyProtection="1">
      <alignment horizontal="center" vertical="center" wrapText="1"/>
      <protection hidden="1"/>
    </xf>
    <xf numFmtId="0" fontId="26" fillId="27" borderId="17" xfId="53" applyFont="1" applyFill="1" applyBorder="1" applyAlignment="1" applyProtection="1">
      <alignment horizontal="center" vertical="center" textRotation="90" wrapText="1"/>
      <protection hidden="1"/>
    </xf>
    <xf numFmtId="0" fontId="26" fillId="27" borderId="23"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25" xfId="0" applyFont="1" applyFill="1" applyBorder="1" applyAlignment="1" applyProtection="1">
      <alignment horizontal="center" vertical="center" wrapText="1"/>
      <protection hidden="1"/>
    </xf>
    <xf numFmtId="0" fontId="26" fillId="27" borderId="26" xfId="0" applyFont="1" applyFill="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xf numFmtId="0" fontId="25" fillId="27" borderId="2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right" vertical="center"/>
      <protection hidden="1"/>
    </xf>
    <xf numFmtId="0" fontId="0" fillId="0" borderId="0" xfId="0" applyBorder="1" applyAlignment="1" applyProtection="1">
      <alignment vertical="center"/>
      <protection hidden="1"/>
    </xf>
    <xf numFmtId="4" fontId="25" fillId="0" borderId="13" xfId="0" applyNumberFormat="1" applyFont="1" applyBorder="1" applyAlignment="1" applyProtection="1">
      <alignment horizontal="center" vertical="center" wrapText="1"/>
      <protection hidden="1"/>
    </xf>
  </cellXfs>
  <cellStyles count="64">
    <cellStyle name="_Заявка на согласование цен на материалы" xfId="1"/>
    <cellStyle name="_Смета и План АЗ РВСП-30000м3 ЛПДС Староликеево" xfId="2"/>
    <cellStyle name="_Смета изоляция емкостей" xfId="3"/>
    <cellStyle name="_Смета на еще 3 РВС в Приморске (КХМовские)" xfId="4"/>
    <cellStyle name="_Сметы к договору КХМ на Сахалин II  2 февраля" xfId="5"/>
    <cellStyle name="_Сметы на Сахалин II 18 февраля без понтона (окончат)" xfId="6"/>
    <cellStyle name="_Сметы по ТИ РВС-10000 РВС-20000 М-НН2" xfId="7"/>
    <cellStyle name="_Теплоизоляция трубопроводов и резервуаров Анвеке" xfId="8"/>
    <cellStyle name="_Теплоизоляция трубопроводов на НПС Горький" xfId="9"/>
    <cellStyle name="20% - Акцент1" xfId="10"/>
    <cellStyle name="20% - Акцент2" xfId="11"/>
    <cellStyle name="20% - Акцент3" xfId="12"/>
    <cellStyle name="20% - Акцент4" xfId="13"/>
    <cellStyle name="20% - Акцент5" xfId="14"/>
    <cellStyle name="20% - Акцент6" xfId="15"/>
    <cellStyle name="40% - Акцент1" xfId="16"/>
    <cellStyle name="40% - Акцент2" xfId="17"/>
    <cellStyle name="40% - Акцент3" xfId="18"/>
    <cellStyle name="40% - Акцент4" xfId="19"/>
    <cellStyle name="40% - Акцент5" xfId="20"/>
    <cellStyle name="40% - Акцент6" xfId="21"/>
    <cellStyle name="60% - Акцент1" xfId="22"/>
    <cellStyle name="60% - Акцент2" xfId="23"/>
    <cellStyle name="60% - Акцент3" xfId="24"/>
    <cellStyle name="60% - Акцент4" xfId="25"/>
    <cellStyle name="60% - Акцент5" xfId="26"/>
    <cellStyle name="60% - Акцент6" xfId="27"/>
    <cellStyle name="Comma [0]_irl tel sep5" xfId="28"/>
    <cellStyle name="Comma_irl tel sep5" xfId="29"/>
    <cellStyle name="Currency [0]_irl tel sep5" xfId="30"/>
    <cellStyle name="Currency_irl tel sep5" xfId="31"/>
    <cellStyle name="Euro" xfId="32"/>
    <cellStyle name="Normal_irl tel sep5" xfId="33"/>
    <cellStyle name="normбlnм_laroux" xfId="34"/>
    <cellStyle name="Акцент1" xfId="35" builtinId="29" customBuiltin="1"/>
    <cellStyle name="Акцент2" xfId="36" builtinId="33" customBuiltin="1"/>
    <cellStyle name="Акцент3" xfId="37" builtinId="37" customBuiltin="1"/>
    <cellStyle name="Акцент4" xfId="38" builtinId="41" customBuiltin="1"/>
    <cellStyle name="Акцент5" xfId="39" builtinId="45" customBuiltin="1"/>
    <cellStyle name="Акцент6" xfId="40" builtinId="49" customBuiltin="1"/>
    <cellStyle name="Ввод " xfId="41" builtinId="20" customBuiltin="1"/>
    <cellStyle name="Вывод" xfId="42" builtinId="21" customBuiltin="1"/>
    <cellStyle name="Вычисление" xfId="43" builtinId="22" customBuiltin="1"/>
    <cellStyle name="Заголовок 1" xfId="44" builtinId="16" customBuiltin="1"/>
    <cellStyle name="Заголовок 2" xfId="45" builtinId="17" customBuiltin="1"/>
    <cellStyle name="Заголовок 3" xfId="46" builtinId="18" customBuiltin="1"/>
    <cellStyle name="Заголовок 4" xfId="47" builtinId="19" customBuiltin="1"/>
    <cellStyle name="Итог" xfId="48" builtinId="25" customBuiltin="1"/>
    <cellStyle name="Контрольная ячейка" xfId="49" builtinId="23" customBuiltin="1"/>
    <cellStyle name="Название" xfId="50" builtinId="15" customBuiltin="1"/>
    <cellStyle name="Нейтральный" xfId="51" builtinId="28" customBuiltin="1"/>
    <cellStyle name="Обычный" xfId="0" builtinId="0"/>
    <cellStyle name="Обычный 2" xfId="52"/>
    <cellStyle name="Обычный 2 2" xfId="63"/>
    <cellStyle name="Обычный_Календарный график производства работ Корпус 422" xfId="53"/>
    <cellStyle name="Плохой" xfId="54" builtinId="27" customBuiltin="1"/>
    <cellStyle name="Пояснение" xfId="55" builtinId="53" customBuiltin="1"/>
    <cellStyle name="Примечание" xfId="56" builtinId="10" customBuiltin="1"/>
    <cellStyle name="Связанная ячейка" xfId="57" builtinId="24" customBuiltin="1"/>
    <cellStyle name="Стиль 1" xfId="58"/>
    <cellStyle name="Текст предупреждения" xfId="59" builtinId="11" customBuiltin="1"/>
    <cellStyle name="Тысячи [0]_PR_KOMPL" xfId="60"/>
    <cellStyle name="Тысячи_Диалог Накладная" xfId="61"/>
    <cellStyle name="Хороший" xfId="62" builtinId="26" customBuiltin="1"/>
  </cellStyles>
  <dxfs count="3">
    <dxf>
      <fill>
        <patternFill>
          <bgColor theme="5" tint="0.59996337778862885"/>
        </patternFill>
      </fill>
    </dxf>
    <dxf>
      <fill>
        <patternFill>
          <bgColor theme="8" tint="0.39994506668294322"/>
        </patternFill>
      </fill>
    </dxf>
    <dxf>
      <fill>
        <patternFill>
          <bgColor theme="0" tint="-0.34998626667073579"/>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REF!" lockText="1"/>
</file>

<file path=xl/ctrlProps/ctrlProp2.xml><?xml version="1.0" encoding="utf-8"?>
<formControlPr xmlns="http://schemas.microsoft.com/office/spreadsheetml/2009/9/main" objectType="Spin" dx="16" fmlaLink="$D$1" max="100" min="1" page="10"/>
</file>

<file path=xl/ctrlProps/ctrlProp3.xml><?xml version="1.0" encoding="utf-8"?>
<formControlPr xmlns="http://schemas.microsoft.com/office/spreadsheetml/2009/9/main" objectType="CheckBox" checked="Checked" fmlaLink="$E$3" lockText="1"/>
</file>

<file path=xl/ctrlProps/ctrlProp4.xml><?xml version="1.0" encoding="utf-8"?>
<formControlPr xmlns="http://schemas.microsoft.com/office/spreadsheetml/2009/9/main" objectType="Spin" dx="16" fmlaLink="$D$5" max="1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6</xdr:col>
          <xdr:colOff>85725</xdr:colOff>
          <xdr:row>6</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Измерять длительности и задержки в рабочих днях (с учетом выходных и праздников)</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9525</xdr:rowOff>
        </xdr:from>
        <xdr:to>
          <xdr:col>4</xdr:col>
          <xdr:colOff>219075</xdr:colOff>
          <xdr:row>5</xdr:row>
          <xdr:rowOff>38100</xdr:rowOff>
        </xdr:to>
        <xdr:sp macro="" textlink="">
          <xdr:nvSpPr>
            <xdr:cNvPr id="1029" name="Spinner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6</xdr:col>
          <xdr:colOff>85725</xdr:colOff>
          <xdr:row>6</xdr:row>
          <xdr:rowOff>85725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Измерять длительности и задержки в рабочих днях (с учетом выходных и праздников)</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9525</xdr:rowOff>
        </xdr:from>
        <xdr:to>
          <xdr:col>4</xdr:col>
          <xdr:colOff>219075</xdr:colOff>
          <xdr:row>5</xdr:row>
          <xdr:rowOff>38100</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BK39"/>
  <sheetViews>
    <sheetView tabSelected="1" zoomScale="70" zoomScaleNormal="70" zoomScaleSheetLayoutView="80" workbookViewId="0">
      <pane xSplit="12" ySplit="10" topLeftCell="M11" activePane="bottomRight" state="frozen"/>
      <selection pane="topRight" activeCell="M1" sqref="M1"/>
      <selection pane="bottomLeft" activeCell="A11" sqref="A11"/>
      <selection pane="bottomRight" activeCell="I5" sqref="I5"/>
    </sheetView>
  </sheetViews>
  <sheetFormatPr defaultRowHeight="15" customHeight="1" x14ac:dyDescent="0.2"/>
  <cols>
    <col min="1" max="1" width="5.140625" style="100" customWidth="1"/>
    <col min="2" max="2" width="43.140625" style="51" customWidth="1"/>
    <col min="3" max="3" width="5.85546875" style="51" customWidth="1"/>
    <col min="4" max="4" width="12.7109375" style="51" customWidth="1"/>
    <col min="5" max="5" width="10.28515625" style="45" customWidth="1"/>
    <col min="6" max="6" width="11.5703125" style="45" customWidth="1"/>
    <col min="7" max="7" width="7.5703125" style="45" customWidth="1"/>
    <col min="8" max="8" width="13" style="45" customWidth="1"/>
    <col min="9" max="9" width="8.42578125" style="45" customWidth="1"/>
    <col min="10" max="10" width="12.140625" style="45" customWidth="1"/>
    <col min="11" max="11" width="8.28515625" style="45" customWidth="1"/>
    <col min="12" max="12" width="16.140625" style="45" customWidth="1"/>
    <col min="13" max="38" width="3.7109375" style="45" customWidth="1"/>
    <col min="39" max="39" width="3.7109375" style="111" customWidth="1"/>
    <col min="40" max="40" width="3.7109375" style="45" customWidth="1"/>
    <col min="41" max="63" width="3.7109375" style="45" hidden="1" customWidth="1"/>
    <col min="64" max="189" width="12" style="51" bestFit="1" customWidth="1"/>
    <col min="190" max="16384" width="9.140625" style="51"/>
  </cols>
  <sheetData>
    <row r="1" spans="1:63" s="39" customFormat="1" ht="31.5" x14ac:dyDescent="0.5">
      <c r="B1" s="40" t="s">
        <v>39</v>
      </c>
      <c r="E1" s="41"/>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110"/>
      <c r="AN1" s="42"/>
      <c r="AO1" s="42"/>
      <c r="AP1" s="42"/>
      <c r="AQ1" s="42"/>
      <c r="AR1" s="42"/>
      <c r="AS1" s="42"/>
      <c r="AT1" s="42"/>
      <c r="AU1" s="42"/>
      <c r="AV1" s="42"/>
      <c r="AW1" s="42"/>
      <c r="AX1" s="42"/>
      <c r="AY1" s="42"/>
      <c r="AZ1" s="42"/>
      <c r="BA1" s="42"/>
      <c r="BB1" s="42"/>
      <c r="BC1" s="42"/>
      <c r="BD1" s="42"/>
      <c r="BE1" s="42"/>
      <c r="BF1" s="42"/>
      <c r="BG1" s="42"/>
      <c r="BH1" s="42"/>
      <c r="BI1" s="42"/>
      <c r="BJ1" s="42"/>
      <c r="BK1" s="42"/>
    </row>
    <row r="2" spans="1:63" s="43" customFormat="1" x14ac:dyDescent="0.25">
      <c r="E2" s="44"/>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111"/>
      <c r="AN2" s="45"/>
      <c r="AO2" s="45"/>
      <c r="AP2" s="45"/>
      <c r="AQ2" s="45"/>
      <c r="AR2" s="45"/>
      <c r="AS2" s="45"/>
      <c r="AT2" s="45"/>
      <c r="AU2" s="45"/>
      <c r="AV2" s="45"/>
      <c r="AW2" s="45"/>
      <c r="AX2" s="45"/>
      <c r="AY2" s="45"/>
      <c r="AZ2" s="45"/>
      <c r="BA2" s="45"/>
      <c r="BB2" s="45"/>
      <c r="BC2" s="45"/>
      <c r="BD2" s="45"/>
      <c r="BE2" s="45"/>
      <c r="BF2" s="45"/>
      <c r="BG2" s="45"/>
      <c r="BH2" s="45"/>
      <c r="BI2" s="45"/>
      <c r="BJ2" s="45"/>
      <c r="BK2" s="45"/>
    </row>
    <row r="3" spans="1:63" s="44" customFormat="1" ht="15.75" x14ac:dyDescent="0.25">
      <c r="A3" s="46"/>
      <c r="B3" s="47" t="s">
        <v>13</v>
      </c>
      <c r="C3" s="47"/>
      <c r="D3" s="48">
        <v>42767</v>
      </c>
      <c r="E3" s="46" t="b">
        <v>1</v>
      </c>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112"/>
      <c r="AN3" s="49"/>
      <c r="AO3" s="49"/>
      <c r="AP3" s="49"/>
      <c r="AQ3" s="49"/>
      <c r="AR3" s="49"/>
      <c r="AS3" s="49"/>
      <c r="AT3" s="49"/>
      <c r="AU3" s="49"/>
      <c r="AV3" s="49"/>
      <c r="AW3" s="49"/>
      <c r="AX3" s="49"/>
      <c r="AY3" s="49"/>
      <c r="AZ3" s="49"/>
      <c r="BA3" s="49"/>
      <c r="BB3" s="49"/>
      <c r="BC3" s="49"/>
      <c r="BD3" s="49"/>
      <c r="BE3" s="49"/>
      <c r="BF3" s="49"/>
      <c r="BG3" s="49"/>
      <c r="BH3" s="49"/>
      <c r="BI3" s="49"/>
      <c r="BJ3" s="49"/>
      <c r="BK3" s="49"/>
    </row>
    <row r="4" spans="1:63" s="43" customFormat="1" ht="15.75" x14ac:dyDescent="0.25">
      <c r="A4" s="47"/>
      <c r="B4" s="47" t="s">
        <v>16</v>
      </c>
      <c r="C4" s="47"/>
      <c r="D4" s="48">
        <v>42794</v>
      </c>
      <c r="E4" s="46"/>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111"/>
      <c r="AN4" s="45"/>
      <c r="AO4" s="45"/>
      <c r="AP4" s="45"/>
      <c r="AQ4" s="45"/>
      <c r="AR4" s="45"/>
      <c r="AS4" s="45"/>
      <c r="AT4" s="45"/>
      <c r="AU4" s="45"/>
      <c r="AV4" s="45"/>
      <c r="AW4" s="45"/>
      <c r="AX4" s="45"/>
      <c r="AY4" s="45"/>
      <c r="AZ4" s="45"/>
      <c r="BA4" s="45"/>
      <c r="BB4" s="45"/>
      <c r="BC4" s="45"/>
      <c r="BD4" s="45"/>
      <c r="BE4" s="45"/>
      <c r="BF4" s="45"/>
      <c r="BG4" s="45"/>
      <c r="BH4" s="45"/>
      <c r="BI4" s="45"/>
      <c r="BJ4" s="45"/>
      <c r="BK4" s="45"/>
    </row>
    <row r="5" spans="1:63" s="43" customFormat="1" ht="15.75" x14ac:dyDescent="0.25">
      <c r="A5" s="47"/>
      <c r="B5" s="47" t="s">
        <v>17</v>
      </c>
      <c r="C5" s="47"/>
      <c r="D5" s="109">
        <v>1</v>
      </c>
      <c r="E5" s="46"/>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111"/>
      <c r="AN5" s="45"/>
      <c r="AO5" s="45"/>
      <c r="AP5" s="45"/>
      <c r="AQ5" s="45"/>
      <c r="AR5" s="45"/>
      <c r="AS5" s="45"/>
      <c r="AT5" s="45"/>
      <c r="AU5" s="45"/>
      <c r="AV5" s="45"/>
      <c r="AW5" s="45"/>
      <c r="AX5" s="45"/>
      <c r="AY5" s="45"/>
      <c r="AZ5" s="45"/>
      <c r="BA5" s="45"/>
      <c r="BB5" s="45"/>
      <c r="BC5" s="45"/>
      <c r="BD5" s="45"/>
      <c r="BE5" s="45"/>
      <c r="BF5" s="45"/>
      <c r="BG5" s="45"/>
      <c r="BH5" s="45"/>
      <c r="BI5" s="45"/>
      <c r="BJ5" s="45"/>
      <c r="BK5" s="45"/>
    </row>
    <row r="6" spans="1:63" s="43" customFormat="1" ht="15.75" x14ac:dyDescent="0.25">
      <c r="A6" s="47"/>
      <c r="B6" s="47"/>
      <c r="C6" s="47"/>
      <c r="D6" s="47"/>
      <c r="E6" s="46"/>
      <c r="M6" s="45"/>
      <c r="N6" s="45"/>
      <c r="O6" s="45"/>
      <c r="P6" s="126" t="str">
        <f ca="1">CONCATENATE("Сегодня ",TEXT(TODAY(),"дддд, "),TEXT(TODAY(),"[$-FC19]Д ММММ ГГГГ \го\да\."))</f>
        <v>Сегодня понедельник, 23 января 2017 года.</v>
      </c>
      <c r="Q6" s="45"/>
      <c r="R6" s="45"/>
      <c r="S6" s="45"/>
      <c r="T6" s="45"/>
      <c r="U6" s="45"/>
      <c r="V6" s="45"/>
      <c r="W6" s="45"/>
      <c r="X6" s="45"/>
      <c r="Y6" s="45"/>
      <c r="Z6" s="45"/>
      <c r="AA6" s="45"/>
      <c r="AB6" s="45"/>
      <c r="AC6" s="45"/>
      <c r="AD6" s="45"/>
      <c r="AE6" s="45"/>
      <c r="AF6" s="45"/>
      <c r="AG6" s="45"/>
      <c r="AH6" s="45"/>
      <c r="AI6" s="45"/>
      <c r="AJ6" s="45"/>
      <c r="AK6" s="45"/>
      <c r="AL6" s="45"/>
      <c r="AM6" s="111"/>
      <c r="AN6" s="45"/>
      <c r="AO6" s="45"/>
      <c r="AP6" s="45"/>
      <c r="AQ6" s="45"/>
      <c r="AR6" s="45"/>
      <c r="AS6" s="45"/>
      <c r="AT6" s="45"/>
      <c r="AU6" s="45"/>
      <c r="AV6" s="45"/>
      <c r="AW6" s="45"/>
      <c r="AX6" s="45"/>
      <c r="AY6" s="45"/>
      <c r="AZ6" s="45"/>
      <c r="BA6" s="45"/>
      <c r="BB6" s="45"/>
      <c r="BC6" s="45"/>
      <c r="BD6" s="45"/>
      <c r="BE6" s="45"/>
      <c r="BF6" s="45"/>
      <c r="BG6" s="45"/>
      <c r="BH6" s="45"/>
      <c r="BI6" s="45"/>
      <c r="BJ6" s="45"/>
      <c r="BK6" s="45"/>
    </row>
    <row r="7" spans="1:63" ht="15.75" thickBot="1" x14ac:dyDescent="0.25">
      <c r="A7" s="50"/>
      <c r="F7" s="52"/>
      <c r="G7" s="52"/>
      <c r="H7" s="52"/>
      <c r="J7" s="53"/>
      <c r="M7" s="22" t="str">
        <f ca="1">IF(M10=TODAY(),CHAR(113),"")</f>
        <v/>
      </c>
      <c r="N7" s="22" t="str">
        <f t="shared" ref="N7:BK7" ca="1" si="0">IF(N10=TODAY(),CHAR(113),"")</f>
        <v/>
      </c>
      <c r="O7" s="22" t="str">
        <f t="shared" ca="1" si="0"/>
        <v/>
      </c>
      <c r="P7" s="22" t="str">
        <f t="shared" ca="1" si="0"/>
        <v/>
      </c>
      <c r="Q7" s="22" t="str">
        <f t="shared" ca="1" si="0"/>
        <v/>
      </c>
      <c r="R7" s="22" t="str">
        <f t="shared" ca="1" si="0"/>
        <v/>
      </c>
      <c r="S7" s="22" t="str">
        <f t="shared" ca="1" si="0"/>
        <v/>
      </c>
      <c r="T7" s="22" t="str">
        <f t="shared" ca="1" si="0"/>
        <v/>
      </c>
      <c r="U7" s="22" t="str">
        <f t="shared" ca="1" si="0"/>
        <v/>
      </c>
      <c r="V7" s="22" t="str">
        <f t="shared" ca="1" si="0"/>
        <v/>
      </c>
      <c r="W7" s="22" t="str">
        <f t="shared" ca="1" si="0"/>
        <v/>
      </c>
      <c r="X7" s="22" t="str">
        <f t="shared" ca="1" si="0"/>
        <v/>
      </c>
      <c r="Y7" s="22" t="str">
        <f t="shared" ca="1" si="0"/>
        <v/>
      </c>
      <c r="Z7" s="22" t="str">
        <f t="shared" ca="1" si="0"/>
        <v/>
      </c>
      <c r="AA7" s="22" t="str">
        <f t="shared" ca="1" si="0"/>
        <v/>
      </c>
      <c r="AB7" s="22" t="str">
        <f t="shared" ca="1" si="0"/>
        <v/>
      </c>
      <c r="AC7" s="22" t="str">
        <f t="shared" ca="1" si="0"/>
        <v/>
      </c>
      <c r="AD7" s="22" t="str">
        <f t="shared" ca="1" si="0"/>
        <v/>
      </c>
      <c r="AE7" s="22" t="str">
        <f t="shared" ca="1" si="0"/>
        <v/>
      </c>
      <c r="AF7" s="22" t="str">
        <f t="shared" ca="1" si="0"/>
        <v/>
      </c>
      <c r="AG7" s="22" t="str">
        <f t="shared" ca="1" si="0"/>
        <v/>
      </c>
      <c r="AH7" s="22" t="str">
        <f t="shared" ca="1" si="0"/>
        <v/>
      </c>
      <c r="AI7" s="22" t="str">
        <f t="shared" ca="1" si="0"/>
        <v/>
      </c>
      <c r="AJ7" s="22" t="str">
        <f t="shared" ca="1" si="0"/>
        <v/>
      </c>
      <c r="AK7" s="22" t="str">
        <f t="shared" ca="1" si="0"/>
        <v/>
      </c>
      <c r="AL7" s="22" t="str">
        <f t="shared" ca="1" si="0"/>
        <v/>
      </c>
      <c r="AM7" s="113" t="str">
        <f t="shared" ca="1" si="0"/>
        <v/>
      </c>
      <c r="AN7" s="22" t="str">
        <f t="shared" ca="1" si="0"/>
        <v/>
      </c>
      <c r="AO7" s="22" t="str">
        <f t="shared" ca="1" si="0"/>
        <v/>
      </c>
      <c r="AP7" s="22" t="str">
        <f t="shared" ca="1" si="0"/>
        <v/>
      </c>
      <c r="AQ7" s="22" t="str">
        <f t="shared" ca="1" si="0"/>
        <v/>
      </c>
      <c r="AR7" s="22" t="str">
        <f t="shared" ca="1" si="0"/>
        <v/>
      </c>
      <c r="AS7" s="22" t="str">
        <f t="shared" ca="1" si="0"/>
        <v/>
      </c>
      <c r="AT7" s="22" t="str">
        <f t="shared" ca="1" si="0"/>
        <v/>
      </c>
      <c r="AU7" s="22" t="str">
        <f t="shared" ca="1" si="0"/>
        <v/>
      </c>
      <c r="AV7" s="22" t="str">
        <f t="shared" ca="1" si="0"/>
        <v/>
      </c>
      <c r="AW7" s="22" t="str">
        <f t="shared" ca="1" si="0"/>
        <v/>
      </c>
      <c r="AX7" s="22" t="str">
        <f t="shared" ca="1" si="0"/>
        <v/>
      </c>
      <c r="AY7" s="22" t="str">
        <f t="shared" ca="1" si="0"/>
        <v/>
      </c>
      <c r="AZ7" s="22" t="str">
        <f t="shared" ca="1" si="0"/>
        <v/>
      </c>
      <c r="BA7" s="22" t="str">
        <f t="shared" ca="1" si="0"/>
        <v/>
      </c>
      <c r="BB7" s="22" t="str">
        <f t="shared" ca="1" si="0"/>
        <v/>
      </c>
      <c r="BC7" s="22" t="str">
        <f t="shared" ca="1" si="0"/>
        <v/>
      </c>
      <c r="BD7" s="22" t="str">
        <f t="shared" ca="1" si="0"/>
        <v/>
      </c>
      <c r="BE7" s="22" t="str">
        <f t="shared" ca="1" si="0"/>
        <v/>
      </c>
      <c r="BF7" s="22" t="str">
        <f t="shared" ca="1" si="0"/>
        <v/>
      </c>
      <c r="BG7" s="22" t="str">
        <f t="shared" ca="1" si="0"/>
        <v/>
      </c>
      <c r="BH7" s="22" t="str">
        <f t="shared" ca="1" si="0"/>
        <v/>
      </c>
      <c r="BI7" s="22" t="str">
        <f t="shared" ca="1" si="0"/>
        <v/>
      </c>
      <c r="BJ7" s="22" t="str">
        <f t="shared" ca="1" si="0"/>
        <v/>
      </c>
      <c r="BK7" s="22" t="str">
        <f t="shared" ca="1" si="0"/>
        <v/>
      </c>
    </row>
    <row r="8" spans="1:63" ht="30" customHeight="1" x14ac:dyDescent="0.2">
      <c r="A8" s="142" t="s">
        <v>0</v>
      </c>
      <c r="B8" s="136" t="s">
        <v>1</v>
      </c>
      <c r="C8" s="136" t="s">
        <v>2</v>
      </c>
      <c r="D8" s="136" t="s">
        <v>3</v>
      </c>
      <c r="E8" s="145" t="s">
        <v>4</v>
      </c>
      <c r="F8" s="136" t="s">
        <v>6</v>
      </c>
      <c r="G8" s="139" t="s">
        <v>14</v>
      </c>
      <c r="H8" s="136"/>
      <c r="I8" s="150" t="s">
        <v>15</v>
      </c>
      <c r="J8" s="151" t="s">
        <v>5</v>
      </c>
      <c r="K8" s="152"/>
      <c r="L8" s="153"/>
      <c r="M8" s="129">
        <f>(M10+N10+O10+P10)/4</f>
        <v>42768.5</v>
      </c>
      <c r="N8" s="130"/>
      <c r="O8" s="130"/>
      <c r="P8" s="131"/>
      <c r="Q8" s="132">
        <f>(Q10+R10+S10+T10)/4</f>
        <v>42772.5</v>
      </c>
      <c r="R8" s="130"/>
      <c r="S8" s="130"/>
      <c r="T8" s="131"/>
      <c r="U8" s="132">
        <f>(U10+V10+W10+X10)/4</f>
        <v>42776.5</v>
      </c>
      <c r="V8" s="130"/>
      <c r="W8" s="130"/>
      <c r="X8" s="131"/>
      <c r="Y8" s="132">
        <f>(Y10+Z10+AA10+AB10)/4</f>
        <v>42780.5</v>
      </c>
      <c r="Z8" s="130"/>
      <c r="AA8" s="130"/>
      <c r="AB8" s="131"/>
      <c r="AC8" s="132">
        <f>(AC10+AD10+AE10+AF10)/4</f>
        <v>42784.5</v>
      </c>
      <c r="AD8" s="130"/>
      <c r="AE8" s="130"/>
      <c r="AF8" s="131"/>
      <c r="AG8" s="132">
        <f>(AG10+AH10+AI10+AJ10)/4</f>
        <v>42788.5</v>
      </c>
      <c r="AH8" s="130"/>
      <c r="AI8" s="130"/>
      <c r="AJ8" s="131"/>
      <c r="AK8" s="132">
        <f>(AK10+AL10+AM10+AN10)/4</f>
        <v>42792.5</v>
      </c>
      <c r="AL8" s="130"/>
      <c r="AM8" s="130"/>
      <c r="AN8" s="135"/>
      <c r="AO8" s="130" t="e">
        <f>(AO10+AP10+AQ10+AR10)/4</f>
        <v>#VALUE!</v>
      </c>
      <c r="AP8" s="130"/>
      <c r="AQ8" s="130"/>
      <c r="AR8" s="131"/>
      <c r="AS8" s="132" t="e">
        <f>(AS10+AT10+AU10+AV10)/4</f>
        <v>#VALUE!</v>
      </c>
      <c r="AT8" s="130"/>
      <c r="AU8" s="130"/>
      <c r="AV8" s="131"/>
      <c r="AW8" s="132" t="e">
        <f>(AW10+AX10+AY10+AZ10)/4</f>
        <v>#VALUE!</v>
      </c>
      <c r="AX8" s="130"/>
      <c r="AY8" s="130"/>
      <c r="AZ8" s="131"/>
      <c r="BA8" s="132" t="e">
        <f>(BA10+BB10+BC10+BD10)/4</f>
        <v>#VALUE!</v>
      </c>
      <c r="BB8" s="130"/>
      <c r="BC8" s="130"/>
      <c r="BD8" s="131"/>
      <c r="BE8" s="133" t="e">
        <f>(BE10+BF10+BG10+BH10)/4</f>
        <v>#VALUE!</v>
      </c>
      <c r="BF8" s="133"/>
      <c r="BG8" s="133"/>
      <c r="BH8" s="133"/>
      <c r="BI8" s="133" t="e">
        <f>(BI10+BJ10+BK10)/3</f>
        <v>#VALUE!</v>
      </c>
      <c r="BJ8" s="133"/>
      <c r="BK8" s="134"/>
    </row>
    <row r="9" spans="1:63" ht="15" customHeight="1" x14ac:dyDescent="0.2">
      <c r="A9" s="143"/>
      <c r="B9" s="137"/>
      <c r="C9" s="137"/>
      <c r="D9" s="137"/>
      <c r="E9" s="146"/>
      <c r="F9" s="137"/>
      <c r="G9" s="140"/>
      <c r="H9" s="148"/>
      <c r="I9" s="140"/>
      <c r="J9" s="154" t="s">
        <v>7</v>
      </c>
      <c r="K9" s="137" t="s">
        <v>8</v>
      </c>
      <c r="L9" s="156" t="s">
        <v>9</v>
      </c>
      <c r="M9" s="25" t="str">
        <f>LOOKUP(WEEKDAY(M10,2),{1,2,3,4,5,6,7},{"пн","вт","ср","чт","пт","сб","вс"})</f>
        <v>ср</v>
      </c>
      <c r="N9" s="4" t="str">
        <f>LOOKUP(WEEKDAY(N10,2),{1,2,3,4,5,6,7},{"пн","вт","ср","чт","пт","сб","вс"})</f>
        <v>чт</v>
      </c>
      <c r="O9" s="4" t="str">
        <f>LOOKUP(WEEKDAY(O10,2),{1,2,3,4,5,6,7},{"пн","вт","ср","чт","пт","сб","вс"})</f>
        <v>пт</v>
      </c>
      <c r="P9" s="4" t="str">
        <f>LOOKUP(WEEKDAY(P10,2),{1,2,3,4,5,6,7},{"пн","вт","ср","чт","пт","сб","вс"})</f>
        <v>сб</v>
      </c>
      <c r="Q9" s="4" t="str">
        <f>LOOKUP(WEEKDAY(Q10,2),{1,2,3,4,5,6,7},{"пн","вт","ср","чт","пт","сб","вс"})</f>
        <v>вс</v>
      </c>
      <c r="R9" s="4" t="str">
        <f>LOOKUP(WEEKDAY(R10,2),{1,2,3,4,5,6,7},{"пн","вт","ср","чт","пт","сб","вс"})</f>
        <v>пн</v>
      </c>
      <c r="S9" s="4" t="str">
        <f>LOOKUP(WEEKDAY(S10,2),{1,2,3,4,5,6,7},{"пн","вт","ср","чт","пт","сб","вс"})</f>
        <v>вт</v>
      </c>
      <c r="T9" s="4" t="str">
        <f>LOOKUP(WEEKDAY(T10,2),{1,2,3,4,5,6,7},{"пн","вт","ср","чт","пт","сб","вс"})</f>
        <v>ср</v>
      </c>
      <c r="U9" s="4" t="str">
        <f>LOOKUP(WEEKDAY(U10,2),{1,2,3,4,5,6,7},{"пн","вт","ср","чт","пт","сб","вс"})</f>
        <v>чт</v>
      </c>
      <c r="V9" s="4" t="str">
        <f>LOOKUP(WEEKDAY(V10,2),{1,2,3,4,5,6,7},{"пн","вт","ср","чт","пт","сб","вс"})</f>
        <v>пт</v>
      </c>
      <c r="W9" s="4" t="str">
        <f>LOOKUP(WEEKDAY(W10,2),{1,2,3,4,5,6,7},{"пн","вт","ср","чт","пт","сб","вс"})</f>
        <v>сб</v>
      </c>
      <c r="X9" s="4" t="str">
        <f>LOOKUP(WEEKDAY(X10,2),{1,2,3,4,5,6,7},{"пн","вт","ср","чт","пт","сб","вс"})</f>
        <v>вс</v>
      </c>
      <c r="Y9" s="4" t="str">
        <f>LOOKUP(WEEKDAY(Y10,2),{1,2,3,4,5,6,7},{"пн","вт","ср","чт","пт","сб","вс"})</f>
        <v>пн</v>
      </c>
      <c r="Z9" s="4" t="str">
        <f>LOOKUP(WEEKDAY(Z10,2),{1,2,3,4,5,6,7},{"пн","вт","ср","чт","пт","сб","вс"})</f>
        <v>вт</v>
      </c>
      <c r="AA9" s="4" t="str">
        <f>LOOKUP(WEEKDAY(AA10,2),{1,2,3,4,5,6,7},{"пн","вт","ср","чт","пт","сб","вс"})</f>
        <v>ср</v>
      </c>
      <c r="AB9" s="4" t="str">
        <f>LOOKUP(WEEKDAY(AB10,2),{1,2,3,4,5,6,7},{"пн","вт","ср","чт","пт","сб","вс"})</f>
        <v>чт</v>
      </c>
      <c r="AC9" s="4" t="str">
        <f>LOOKUP(WEEKDAY(AC10,2),{1,2,3,4,5,6,7},{"пн","вт","ср","чт","пт","сб","вс"})</f>
        <v>пт</v>
      </c>
      <c r="AD9" s="4" t="str">
        <f>LOOKUP(WEEKDAY(AD10,2),{1,2,3,4,5,6,7},{"пн","вт","ср","чт","пт","сб","вс"})</f>
        <v>сб</v>
      </c>
      <c r="AE9" s="4" t="str">
        <f>LOOKUP(WEEKDAY(AE10,2),{1,2,3,4,5,6,7},{"пн","вт","ср","чт","пт","сб","вс"})</f>
        <v>вс</v>
      </c>
      <c r="AF9" s="4" t="str">
        <f>LOOKUP(WEEKDAY(AF10,2),{1,2,3,4,5,6,7},{"пн","вт","ср","чт","пт","сб","вс"})</f>
        <v>пн</v>
      </c>
      <c r="AG9" s="4" t="str">
        <f>LOOKUP(WEEKDAY(AG10,2),{1,2,3,4,5,6,7},{"пн","вт","ср","чт","пт","сб","вс"})</f>
        <v>вт</v>
      </c>
      <c r="AH9" s="4" t="str">
        <f>LOOKUP(WEEKDAY(AH10,2),{1,2,3,4,5,6,7},{"пн","вт","ср","чт","пт","сб","вс"})</f>
        <v>ср</v>
      </c>
      <c r="AI9" s="4" t="str">
        <f>LOOKUP(WEEKDAY(AI10,2),{1,2,3,4,5,6,7},{"пн","вт","ср","чт","пт","сб","вс"})</f>
        <v>чт</v>
      </c>
      <c r="AJ9" s="4" t="str">
        <f>LOOKUP(WEEKDAY(AJ10,2),{1,2,3,4,5,6,7},{"пн","вт","ср","чт","пт","сб","вс"})</f>
        <v>пт</v>
      </c>
      <c r="AK9" s="4" t="str">
        <f>LOOKUP(WEEKDAY(AK10,2),{1,2,3,4,5,6,7},{"пн","вт","ср","чт","пт","сб","вс"})</f>
        <v>сб</v>
      </c>
      <c r="AL9" s="4" t="str">
        <f>LOOKUP(WEEKDAY(AL10,2),{1,2,3,4,5,6,7},{"пн","вт","ср","чт","пт","сб","вс"})</f>
        <v>вс</v>
      </c>
      <c r="AM9" s="114" t="str">
        <f>LOOKUP(WEEKDAY(AM10,2),{1,2,3,4,5,6,7},{"пн","вт","ср","чт","пт","сб","вс"})</f>
        <v>пн</v>
      </c>
      <c r="AN9" s="26" t="str">
        <f>LOOKUP(WEEKDAY(AN10,2),{1,2,3,4,5,6,7},{"пн","вт","ср","чт","пт","сб","вс"})</f>
        <v>вт</v>
      </c>
      <c r="AO9" s="122" t="str">
        <f>LOOKUP(WEEKDAY(AO10,2),{1,2,3,4,5,6,7},{"пн","вт","ср","чт","пт","сб","вс"})</f>
        <v>ср</v>
      </c>
      <c r="AP9" s="4" t="e">
        <f>LOOKUP(WEEKDAY(AP10,2),{1,2,3,4,5,6,7},{"пн","вт","ср","чт","пт","сб","вс"})</f>
        <v>#VALUE!</v>
      </c>
      <c r="AQ9" s="4" t="e">
        <f>LOOKUP(WEEKDAY(AQ10,2),{1,2,3,4,5,6,7},{"пн","вт","ср","чт","пт","сб","вс"})</f>
        <v>#VALUE!</v>
      </c>
      <c r="AR9" s="4" t="e">
        <f>LOOKUP(WEEKDAY(AR10,2),{1,2,3,4,5,6,7},{"пн","вт","ср","чт","пт","сб","вс"})</f>
        <v>#VALUE!</v>
      </c>
      <c r="AS9" s="4" t="e">
        <f>LOOKUP(WEEKDAY(AS10,2),{1,2,3,4,5,6,7},{"пн","вт","ср","чт","пт","сб","вс"})</f>
        <v>#VALUE!</v>
      </c>
      <c r="AT9" s="4" t="e">
        <f>LOOKUP(WEEKDAY(AT10,2),{1,2,3,4,5,6,7},{"пн","вт","ср","чт","пт","сб","вс"})</f>
        <v>#VALUE!</v>
      </c>
      <c r="AU9" s="4" t="e">
        <f>LOOKUP(WEEKDAY(AU10,2),{1,2,3,4,5,6,7},{"пн","вт","ср","чт","пт","сб","вс"})</f>
        <v>#VALUE!</v>
      </c>
      <c r="AV9" s="4" t="e">
        <f>LOOKUP(WEEKDAY(AV10,2),{1,2,3,4,5,6,7},{"пн","вт","ср","чт","пт","сб","вс"})</f>
        <v>#VALUE!</v>
      </c>
      <c r="AW9" s="4" t="e">
        <f>LOOKUP(WEEKDAY(AW10,2),{1,2,3,4,5,6,7},{"пн","вт","ср","чт","пт","сб","вс"})</f>
        <v>#VALUE!</v>
      </c>
      <c r="AX9" s="4" t="e">
        <f>LOOKUP(WEEKDAY(AX10,2),{1,2,3,4,5,6,7},{"пн","вт","ср","чт","пт","сб","вс"})</f>
        <v>#VALUE!</v>
      </c>
      <c r="AY9" s="4" t="e">
        <f>LOOKUP(WEEKDAY(AY10,2),{1,2,3,4,5,6,7},{"пн","вт","ср","чт","пт","сб","вс"})</f>
        <v>#VALUE!</v>
      </c>
      <c r="AZ9" s="4" t="e">
        <f>LOOKUP(WEEKDAY(AZ10,2),{1,2,3,4,5,6,7},{"пн","вт","ср","чт","пт","сб","вс"})</f>
        <v>#VALUE!</v>
      </c>
      <c r="BA9" s="4" t="e">
        <f>LOOKUP(WEEKDAY(BA10,2),{1,2,3,4,5,6,7},{"пн","вт","ср","чт","пт","сб","вс"})</f>
        <v>#VALUE!</v>
      </c>
      <c r="BB9" s="4" t="e">
        <f>LOOKUP(WEEKDAY(BB10,2),{1,2,3,4,5,6,7},{"пн","вт","ср","чт","пт","сб","вс"})</f>
        <v>#VALUE!</v>
      </c>
      <c r="BC9" s="4" t="e">
        <f>LOOKUP(WEEKDAY(BC10,2),{1,2,3,4,5,6,7},{"пн","вт","ср","чт","пт","сб","вс"})</f>
        <v>#VALUE!</v>
      </c>
      <c r="BD9" s="4" t="e">
        <f>LOOKUP(WEEKDAY(BD10,2),{1,2,3,4,5,6,7},{"пн","вт","ср","чт","пт","сб","вс"})</f>
        <v>#VALUE!</v>
      </c>
      <c r="BE9" s="4" t="e">
        <f>LOOKUP(WEEKDAY(BE10,2),{1,2,3,4,5,6,7},{"пн","вт","ср","чт","пт","сб","вс"})</f>
        <v>#VALUE!</v>
      </c>
      <c r="BF9" s="4" t="e">
        <f>LOOKUP(WEEKDAY(BF10,2),{1,2,3,4,5,6,7},{"пн","вт","ср","чт","пт","сб","вс"})</f>
        <v>#VALUE!</v>
      </c>
      <c r="BG9" s="4" t="e">
        <f>LOOKUP(WEEKDAY(BG10,2),{1,2,3,4,5,6,7},{"пн","вт","ср","чт","пт","сб","вс"})</f>
        <v>#VALUE!</v>
      </c>
      <c r="BH9" s="4" t="e">
        <f>LOOKUP(WEEKDAY(BH10,2),{1,2,3,4,5,6,7},{"пн","вт","ср","чт","пт","сб","вс"})</f>
        <v>#VALUE!</v>
      </c>
      <c r="BI9" s="4" t="e">
        <f>LOOKUP(WEEKDAY(BI10,2),{1,2,3,4,5,6,7},{"пн","вт","ср","чт","пт","сб","вс"})</f>
        <v>#VALUE!</v>
      </c>
      <c r="BJ9" s="4" t="e">
        <f>LOOKUP(WEEKDAY(BJ10,2),{1,2,3,4,5,6,7},{"пн","вт","ср","чт","пт","сб","вс"})</f>
        <v>#VALUE!</v>
      </c>
      <c r="BK9" s="26" t="e">
        <f>LOOKUP(WEEKDAY(BK10,2),{1,2,3,4,5,6,7},{"пн","вт","ср","чт","пт","сб","вс"})</f>
        <v>#VALUE!</v>
      </c>
    </row>
    <row r="10" spans="1:63" ht="41.25" customHeight="1" thickBot="1" x14ac:dyDescent="0.25">
      <c r="A10" s="144"/>
      <c r="B10" s="138"/>
      <c r="C10" s="138"/>
      <c r="D10" s="138"/>
      <c r="E10" s="147"/>
      <c r="F10" s="138"/>
      <c r="G10" s="141"/>
      <c r="H10" s="149"/>
      <c r="I10" s="141"/>
      <c r="J10" s="155"/>
      <c r="K10" s="147"/>
      <c r="L10" s="157"/>
      <c r="M10" s="27">
        <f>D3</f>
        <v>42767</v>
      </c>
      <c r="N10" s="28">
        <f>IF(M10&lt;=$D$4,M10+$D$5,"")</f>
        <v>42768</v>
      </c>
      <c r="O10" s="28">
        <f t="shared" ref="O10:BK10" si="1">IF(N10&lt;=$D$4,N10+$D$5,"")</f>
        <v>42769</v>
      </c>
      <c r="P10" s="28">
        <f t="shared" si="1"/>
        <v>42770</v>
      </c>
      <c r="Q10" s="28">
        <f t="shared" si="1"/>
        <v>42771</v>
      </c>
      <c r="R10" s="28">
        <f t="shared" si="1"/>
        <v>42772</v>
      </c>
      <c r="S10" s="28">
        <f t="shared" si="1"/>
        <v>42773</v>
      </c>
      <c r="T10" s="28">
        <f t="shared" si="1"/>
        <v>42774</v>
      </c>
      <c r="U10" s="28">
        <f t="shared" si="1"/>
        <v>42775</v>
      </c>
      <c r="V10" s="28">
        <f t="shared" si="1"/>
        <v>42776</v>
      </c>
      <c r="W10" s="28">
        <f t="shared" si="1"/>
        <v>42777</v>
      </c>
      <c r="X10" s="28">
        <f t="shared" si="1"/>
        <v>42778</v>
      </c>
      <c r="Y10" s="28">
        <f t="shared" si="1"/>
        <v>42779</v>
      </c>
      <c r="Z10" s="28">
        <f t="shared" si="1"/>
        <v>42780</v>
      </c>
      <c r="AA10" s="28">
        <f t="shared" si="1"/>
        <v>42781</v>
      </c>
      <c r="AB10" s="28">
        <f t="shared" si="1"/>
        <v>42782</v>
      </c>
      <c r="AC10" s="28">
        <f t="shared" si="1"/>
        <v>42783</v>
      </c>
      <c r="AD10" s="28">
        <f t="shared" si="1"/>
        <v>42784</v>
      </c>
      <c r="AE10" s="28">
        <f t="shared" si="1"/>
        <v>42785</v>
      </c>
      <c r="AF10" s="28">
        <f t="shared" si="1"/>
        <v>42786</v>
      </c>
      <c r="AG10" s="28">
        <f t="shared" si="1"/>
        <v>42787</v>
      </c>
      <c r="AH10" s="28">
        <f t="shared" si="1"/>
        <v>42788</v>
      </c>
      <c r="AI10" s="28">
        <f t="shared" si="1"/>
        <v>42789</v>
      </c>
      <c r="AJ10" s="28">
        <f t="shared" si="1"/>
        <v>42790</v>
      </c>
      <c r="AK10" s="28">
        <f t="shared" si="1"/>
        <v>42791</v>
      </c>
      <c r="AL10" s="28">
        <f t="shared" si="1"/>
        <v>42792</v>
      </c>
      <c r="AM10" s="115">
        <f t="shared" si="1"/>
        <v>42793</v>
      </c>
      <c r="AN10" s="29">
        <f t="shared" si="1"/>
        <v>42794</v>
      </c>
      <c r="AO10" s="123">
        <f t="shared" si="1"/>
        <v>42795</v>
      </c>
      <c r="AP10" s="28" t="str">
        <f t="shared" si="1"/>
        <v/>
      </c>
      <c r="AQ10" s="28" t="str">
        <f t="shared" si="1"/>
        <v/>
      </c>
      <c r="AR10" s="28" t="str">
        <f t="shared" si="1"/>
        <v/>
      </c>
      <c r="AS10" s="28" t="str">
        <f t="shared" si="1"/>
        <v/>
      </c>
      <c r="AT10" s="28" t="str">
        <f t="shared" si="1"/>
        <v/>
      </c>
      <c r="AU10" s="28" t="str">
        <f t="shared" si="1"/>
        <v/>
      </c>
      <c r="AV10" s="28" t="str">
        <f t="shared" si="1"/>
        <v/>
      </c>
      <c r="AW10" s="28" t="str">
        <f t="shared" si="1"/>
        <v/>
      </c>
      <c r="AX10" s="28" t="str">
        <f t="shared" si="1"/>
        <v/>
      </c>
      <c r="AY10" s="28" t="str">
        <f t="shared" si="1"/>
        <v/>
      </c>
      <c r="AZ10" s="28" t="str">
        <f t="shared" si="1"/>
        <v/>
      </c>
      <c r="BA10" s="28" t="str">
        <f t="shared" si="1"/>
        <v/>
      </c>
      <c r="BB10" s="28" t="str">
        <f t="shared" si="1"/>
        <v/>
      </c>
      <c r="BC10" s="28" t="str">
        <f t="shared" si="1"/>
        <v/>
      </c>
      <c r="BD10" s="28" t="str">
        <f t="shared" si="1"/>
        <v/>
      </c>
      <c r="BE10" s="28" t="str">
        <f t="shared" si="1"/>
        <v/>
      </c>
      <c r="BF10" s="28" t="str">
        <f t="shared" si="1"/>
        <v/>
      </c>
      <c r="BG10" s="28" t="str">
        <f t="shared" si="1"/>
        <v/>
      </c>
      <c r="BH10" s="28" t="str">
        <f t="shared" si="1"/>
        <v/>
      </c>
      <c r="BI10" s="28" t="str">
        <f t="shared" si="1"/>
        <v/>
      </c>
      <c r="BJ10" s="28" t="str">
        <f t="shared" si="1"/>
        <v/>
      </c>
      <c r="BK10" s="29" t="str">
        <f t="shared" si="1"/>
        <v/>
      </c>
    </row>
    <row r="11" spans="1:63" ht="15" customHeight="1" x14ac:dyDescent="0.2">
      <c r="A11" s="54"/>
      <c r="B11" s="55" t="s">
        <v>20</v>
      </c>
      <c r="C11" s="55"/>
      <c r="D11" s="55"/>
      <c r="E11" s="56"/>
      <c r="F11" s="55"/>
      <c r="G11" s="57"/>
      <c r="H11" s="58"/>
      <c r="I11" s="57"/>
      <c r="J11" s="56"/>
      <c r="K11" s="56"/>
      <c r="L11" s="59"/>
      <c r="M11" s="30"/>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116"/>
      <c r="AN11" s="31"/>
      <c r="AO11" s="124"/>
      <c r="AP11" s="24"/>
      <c r="AQ11" s="24"/>
      <c r="AR11" s="24"/>
      <c r="AS11" s="24"/>
      <c r="AT11" s="24"/>
      <c r="AU11" s="24"/>
      <c r="AV11" s="24"/>
      <c r="AW11" s="24"/>
      <c r="AX11" s="24"/>
      <c r="AY11" s="24"/>
      <c r="AZ11" s="24"/>
      <c r="BA11" s="24"/>
      <c r="BB11" s="24"/>
      <c r="BC11" s="24"/>
      <c r="BD11" s="24"/>
      <c r="BE11" s="24"/>
      <c r="BF11" s="24"/>
      <c r="BG11" s="24"/>
      <c r="BH11" s="24"/>
      <c r="BI11" s="24"/>
      <c r="BJ11" s="24"/>
      <c r="BK11" s="31"/>
    </row>
    <row r="12" spans="1:63" ht="15" customHeight="1" x14ac:dyDescent="0.2">
      <c r="A12" s="60"/>
      <c r="B12" s="61" t="s">
        <v>19</v>
      </c>
      <c r="C12" s="61"/>
      <c r="D12" s="61"/>
      <c r="E12" s="62"/>
      <c r="F12" s="61"/>
      <c r="G12" s="63"/>
      <c r="H12" s="64"/>
      <c r="I12" s="63"/>
      <c r="J12" s="62"/>
      <c r="K12" s="62"/>
      <c r="L12" s="65"/>
      <c r="M12" s="32"/>
      <c r="N12" s="5"/>
      <c r="O12" s="5"/>
      <c r="P12" s="5"/>
      <c r="Q12" s="5"/>
      <c r="R12" s="5"/>
      <c r="S12" s="5"/>
      <c r="T12" s="5"/>
      <c r="U12" s="5"/>
      <c r="V12" s="5"/>
      <c r="W12" s="5"/>
      <c r="X12" s="5"/>
      <c r="Y12" s="5"/>
      <c r="Z12" s="5"/>
      <c r="AA12" s="5"/>
      <c r="AB12" s="5"/>
      <c r="AC12" s="5"/>
      <c r="AD12" s="5"/>
      <c r="AE12" s="5"/>
      <c r="AF12" s="5"/>
      <c r="AG12" s="5"/>
      <c r="AH12" s="5"/>
      <c r="AI12" s="5"/>
      <c r="AJ12" s="5"/>
      <c r="AK12" s="5"/>
      <c r="AL12" s="5"/>
      <c r="AM12" s="117"/>
      <c r="AN12" s="33"/>
      <c r="AO12" s="125"/>
      <c r="AP12" s="5"/>
      <c r="AQ12" s="5"/>
      <c r="AR12" s="5"/>
      <c r="AS12" s="5"/>
      <c r="AT12" s="5"/>
      <c r="AU12" s="5"/>
      <c r="AV12" s="5"/>
      <c r="AW12" s="5"/>
      <c r="AX12" s="5"/>
      <c r="AY12" s="5"/>
      <c r="AZ12" s="5"/>
      <c r="BA12" s="5"/>
      <c r="BB12" s="5"/>
      <c r="BC12" s="5"/>
      <c r="BD12" s="5"/>
      <c r="BE12" s="5"/>
      <c r="BF12" s="5"/>
      <c r="BG12" s="5"/>
      <c r="BH12" s="5"/>
      <c r="BI12" s="5"/>
      <c r="BJ12" s="5"/>
      <c r="BK12" s="33"/>
    </row>
    <row r="13" spans="1:63" ht="15" customHeight="1" x14ac:dyDescent="0.2">
      <c r="A13" s="66">
        <v>1</v>
      </c>
      <c r="B13" s="67" t="s">
        <v>27</v>
      </c>
      <c r="C13" s="68" t="s">
        <v>10</v>
      </c>
      <c r="D13" s="69">
        <v>188.95</v>
      </c>
      <c r="E13" s="70">
        <v>3</v>
      </c>
      <c r="F13" s="2">
        <v>30</v>
      </c>
      <c r="G13" s="71">
        <v>0.3</v>
      </c>
      <c r="H13" s="72">
        <f>IF(ISBLANK(J13),"",IF($E$3,WORKDAY(J13,K13*G13)-1,J13+K13*G13-1))</f>
        <v>42767</v>
      </c>
      <c r="I13" s="70">
        <v>0</v>
      </c>
      <c r="J13" s="6">
        <f>IF($D$3,WORKDAY(D3,I13),D3+I13)</f>
        <v>42767</v>
      </c>
      <c r="K13" s="19">
        <f>INT(D13/F13)</f>
        <v>6</v>
      </c>
      <c r="L13" s="13">
        <f>IF(ISBLANK(J13),"",IF($E$3,WORKDAY(J13,K13)-1,J13+K13-1))</f>
        <v>42774</v>
      </c>
      <c r="M13" s="34">
        <f t="shared" ref="M13:BK16" si="2">IF(AND(M$10&gt;=$J13,M$10&lt;=$L13),$E13,"")</f>
        <v>3</v>
      </c>
      <c r="N13" s="3">
        <f t="shared" si="2"/>
        <v>3</v>
      </c>
      <c r="O13" s="3">
        <f t="shared" si="2"/>
        <v>3</v>
      </c>
      <c r="P13" s="3">
        <f t="shared" si="2"/>
        <v>3</v>
      </c>
      <c r="Q13" s="3">
        <f t="shared" si="2"/>
        <v>3</v>
      </c>
      <c r="R13" s="3">
        <f>IF(AND(R$10&gt;=$J13,R$10&lt;=$L13),$E13,"")</f>
        <v>3</v>
      </c>
      <c r="S13" s="3">
        <f t="shared" si="2"/>
        <v>3</v>
      </c>
      <c r="T13" s="3">
        <f t="shared" si="2"/>
        <v>3</v>
      </c>
      <c r="U13" s="3" t="str">
        <f t="shared" si="2"/>
        <v/>
      </c>
      <c r="V13" s="3" t="str">
        <f t="shared" si="2"/>
        <v/>
      </c>
      <c r="W13" s="3" t="str">
        <f t="shared" si="2"/>
        <v/>
      </c>
      <c r="X13" s="3" t="str">
        <f t="shared" si="2"/>
        <v/>
      </c>
      <c r="Y13" s="3" t="str">
        <f t="shared" si="2"/>
        <v/>
      </c>
      <c r="Z13" s="3" t="str">
        <f t="shared" si="2"/>
        <v/>
      </c>
      <c r="AA13" s="3" t="str">
        <f t="shared" si="2"/>
        <v/>
      </c>
      <c r="AB13" s="3" t="str">
        <f t="shared" si="2"/>
        <v/>
      </c>
      <c r="AC13" s="3" t="str">
        <f t="shared" si="2"/>
        <v/>
      </c>
      <c r="AD13" s="3" t="str">
        <f t="shared" si="2"/>
        <v/>
      </c>
      <c r="AE13" s="3" t="str">
        <f t="shared" si="2"/>
        <v/>
      </c>
      <c r="AF13" s="3" t="str">
        <f t="shared" si="2"/>
        <v/>
      </c>
      <c r="AG13" s="3" t="str">
        <f t="shared" si="2"/>
        <v/>
      </c>
      <c r="AH13" s="3" t="str">
        <f t="shared" si="2"/>
        <v/>
      </c>
      <c r="AI13" s="3" t="str">
        <f t="shared" si="2"/>
        <v/>
      </c>
      <c r="AJ13" s="3" t="str">
        <f t="shared" si="2"/>
        <v/>
      </c>
      <c r="AK13" s="3" t="str">
        <f t="shared" si="2"/>
        <v/>
      </c>
      <c r="AL13" s="3" t="str">
        <f t="shared" si="2"/>
        <v/>
      </c>
      <c r="AM13" s="118" t="str">
        <f t="shared" si="2"/>
        <v/>
      </c>
      <c r="AN13" s="35" t="str">
        <f t="shared" si="2"/>
        <v/>
      </c>
      <c r="AO13" s="23" t="str">
        <f t="shared" si="2"/>
        <v/>
      </c>
      <c r="AP13" s="3" t="str">
        <f t="shared" si="2"/>
        <v/>
      </c>
      <c r="AQ13" s="3" t="str">
        <f t="shared" si="2"/>
        <v/>
      </c>
      <c r="AR13" s="3" t="str">
        <f t="shared" si="2"/>
        <v/>
      </c>
      <c r="AS13" s="3" t="str">
        <f t="shared" si="2"/>
        <v/>
      </c>
      <c r="AT13" s="3" t="str">
        <f t="shared" si="2"/>
        <v/>
      </c>
      <c r="AU13" s="3" t="str">
        <f t="shared" si="2"/>
        <v/>
      </c>
      <c r="AV13" s="3" t="str">
        <f t="shared" si="2"/>
        <v/>
      </c>
      <c r="AW13" s="3" t="str">
        <f t="shared" si="2"/>
        <v/>
      </c>
      <c r="AX13" s="3" t="str">
        <f t="shared" si="2"/>
        <v/>
      </c>
      <c r="AY13" s="3" t="str">
        <f t="shared" si="2"/>
        <v/>
      </c>
      <c r="AZ13" s="3" t="str">
        <f t="shared" si="2"/>
        <v/>
      </c>
      <c r="BA13" s="3" t="str">
        <f t="shared" si="2"/>
        <v/>
      </c>
      <c r="BB13" s="3" t="str">
        <f t="shared" si="2"/>
        <v/>
      </c>
      <c r="BC13" s="3" t="str">
        <f t="shared" si="2"/>
        <v/>
      </c>
      <c r="BD13" s="3" t="str">
        <f t="shared" si="2"/>
        <v/>
      </c>
      <c r="BE13" s="3" t="str">
        <f t="shared" si="2"/>
        <v/>
      </c>
      <c r="BF13" s="3" t="str">
        <f t="shared" si="2"/>
        <v/>
      </c>
      <c r="BG13" s="3" t="str">
        <f t="shared" si="2"/>
        <v/>
      </c>
      <c r="BH13" s="3" t="str">
        <f t="shared" si="2"/>
        <v/>
      </c>
      <c r="BI13" s="3" t="str">
        <f t="shared" si="2"/>
        <v/>
      </c>
      <c r="BJ13" s="3" t="str">
        <f t="shared" si="2"/>
        <v/>
      </c>
      <c r="BK13" s="35" t="str">
        <f t="shared" si="2"/>
        <v/>
      </c>
    </row>
    <row r="14" spans="1:63" ht="15" customHeight="1" x14ac:dyDescent="0.2">
      <c r="A14" s="66">
        <v>2</v>
      </c>
      <c r="B14" s="67" t="s">
        <v>21</v>
      </c>
      <c r="C14" s="68" t="s">
        <v>22</v>
      </c>
      <c r="D14" s="69">
        <v>160</v>
      </c>
      <c r="E14" s="70">
        <v>2</v>
      </c>
      <c r="F14" s="2">
        <v>40</v>
      </c>
      <c r="G14" s="71">
        <v>0</v>
      </c>
      <c r="H14" s="72">
        <f t="shared" ref="H14:H36" si="3">IF(ISBLANK(J14),"",IF($E$3,WORKDAY(J14,K14*G14)-1,J14+K14*G14-1))</f>
        <v>42769</v>
      </c>
      <c r="I14" s="70">
        <v>-3</v>
      </c>
      <c r="J14" s="6">
        <f>IF($E$3,WORKDAY(L13,I14)+1,L13+I14+1)</f>
        <v>42770</v>
      </c>
      <c r="K14" s="19">
        <f t="shared" ref="K14:K36" si="4">INT(D14/F14)</f>
        <v>4</v>
      </c>
      <c r="L14" s="13">
        <f t="shared" ref="L14:L36" si="5">IF(ISBLANK(J14),"",IF($E$3,WORKDAY(J14,K14)-1,J14+K14-1))</f>
        <v>42774</v>
      </c>
      <c r="M14" s="34" t="str">
        <f t="shared" si="2"/>
        <v/>
      </c>
      <c r="N14" s="3" t="str">
        <f t="shared" si="2"/>
        <v/>
      </c>
      <c r="O14" s="3" t="str">
        <f t="shared" si="2"/>
        <v/>
      </c>
      <c r="P14" s="3">
        <f t="shared" si="2"/>
        <v>2</v>
      </c>
      <c r="Q14" s="3">
        <f t="shared" si="2"/>
        <v>2</v>
      </c>
      <c r="R14" s="3">
        <f t="shared" si="2"/>
        <v>2</v>
      </c>
      <c r="S14" s="3">
        <f t="shared" si="2"/>
        <v>2</v>
      </c>
      <c r="T14" s="3">
        <f t="shared" si="2"/>
        <v>2</v>
      </c>
      <c r="U14" s="3" t="str">
        <f t="shared" si="2"/>
        <v/>
      </c>
      <c r="V14" s="3" t="str">
        <f t="shared" si="2"/>
        <v/>
      </c>
      <c r="W14" s="3" t="str">
        <f t="shared" si="2"/>
        <v/>
      </c>
      <c r="X14" s="3" t="str">
        <f t="shared" si="2"/>
        <v/>
      </c>
      <c r="Y14" s="3" t="str">
        <f t="shared" si="2"/>
        <v/>
      </c>
      <c r="Z14" s="3" t="str">
        <f t="shared" si="2"/>
        <v/>
      </c>
      <c r="AA14" s="3" t="str">
        <f t="shared" si="2"/>
        <v/>
      </c>
      <c r="AB14" s="3" t="str">
        <f t="shared" si="2"/>
        <v/>
      </c>
      <c r="AC14" s="3" t="str">
        <f t="shared" si="2"/>
        <v/>
      </c>
      <c r="AD14" s="3" t="str">
        <f t="shared" si="2"/>
        <v/>
      </c>
      <c r="AE14" s="3" t="str">
        <f t="shared" si="2"/>
        <v/>
      </c>
      <c r="AF14" s="3" t="str">
        <f t="shared" si="2"/>
        <v/>
      </c>
      <c r="AG14" s="3" t="str">
        <f t="shared" si="2"/>
        <v/>
      </c>
      <c r="AH14" s="3" t="str">
        <f t="shared" si="2"/>
        <v/>
      </c>
      <c r="AI14" s="3" t="str">
        <f t="shared" si="2"/>
        <v/>
      </c>
      <c r="AJ14" s="3" t="str">
        <f t="shared" si="2"/>
        <v/>
      </c>
      <c r="AK14" s="3" t="str">
        <f t="shared" si="2"/>
        <v/>
      </c>
      <c r="AL14" s="3" t="str">
        <f t="shared" si="2"/>
        <v/>
      </c>
      <c r="AM14" s="118" t="str">
        <f t="shared" si="2"/>
        <v/>
      </c>
      <c r="AN14" s="35" t="str">
        <f t="shared" si="2"/>
        <v/>
      </c>
      <c r="AO14" s="23" t="str">
        <f t="shared" si="2"/>
        <v/>
      </c>
      <c r="AP14" s="3" t="str">
        <f t="shared" si="2"/>
        <v/>
      </c>
      <c r="AQ14" s="3" t="str">
        <f t="shared" si="2"/>
        <v/>
      </c>
      <c r="AR14" s="3" t="str">
        <f t="shared" si="2"/>
        <v/>
      </c>
      <c r="AS14" s="3" t="str">
        <f t="shared" si="2"/>
        <v/>
      </c>
      <c r="AT14" s="3" t="str">
        <f t="shared" si="2"/>
        <v/>
      </c>
      <c r="AU14" s="3" t="str">
        <f t="shared" si="2"/>
        <v/>
      </c>
      <c r="AV14" s="3" t="str">
        <f t="shared" si="2"/>
        <v/>
      </c>
      <c r="AW14" s="3" t="str">
        <f t="shared" si="2"/>
        <v/>
      </c>
      <c r="AX14" s="3" t="str">
        <f t="shared" si="2"/>
        <v/>
      </c>
      <c r="AY14" s="3" t="str">
        <f t="shared" si="2"/>
        <v/>
      </c>
      <c r="AZ14" s="3" t="str">
        <f t="shared" si="2"/>
        <v/>
      </c>
      <c r="BA14" s="3" t="str">
        <f t="shared" si="2"/>
        <v/>
      </c>
      <c r="BB14" s="3" t="str">
        <f t="shared" si="2"/>
        <v/>
      </c>
      <c r="BC14" s="3" t="str">
        <f t="shared" si="2"/>
        <v/>
      </c>
      <c r="BD14" s="3" t="str">
        <f t="shared" si="2"/>
        <v/>
      </c>
      <c r="BE14" s="3" t="str">
        <f t="shared" si="2"/>
        <v/>
      </c>
      <c r="BF14" s="3" t="str">
        <f t="shared" si="2"/>
        <v/>
      </c>
      <c r="BG14" s="3" t="str">
        <f t="shared" si="2"/>
        <v/>
      </c>
      <c r="BH14" s="3" t="str">
        <f t="shared" si="2"/>
        <v/>
      </c>
      <c r="BI14" s="3" t="str">
        <f t="shared" si="2"/>
        <v/>
      </c>
      <c r="BJ14" s="3" t="str">
        <f t="shared" si="2"/>
        <v/>
      </c>
      <c r="BK14" s="35" t="str">
        <f t="shared" si="2"/>
        <v/>
      </c>
    </row>
    <row r="15" spans="1:63" ht="15" customHeight="1" x14ac:dyDescent="0.2">
      <c r="A15" s="66">
        <v>3</v>
      </c>
      <c r="B15" s="67" t="s">
        <v>23</v>
      </c>
      <c r="C15" s="68" t="s">
        <v>10</v>
      </c>
      <c r="D15" s="69">
        <v>188.95</v>
      </c>
      <c r="E15" s="70">
        <v>2</v>
      </c>
      <c r="F15" s="2">
        <v>25</v>
      </c>
      <c r="G15" s="71">
        <v>0</v>
      </c>
      <c r="H15" s="72">
        <f t="shared" si="3"/>
        <v>42769</v>
      </c>
      <c r="I15" s="70">
        <v>-3</v>
      </c>
      <c r="J15" s="6">
        <f t="shared" ref="J15:J36" si="6">IF($E$3,WORKDAY(L14,I15)+1,L14+I15+1)</f>
        <v>42770</v>
      </c>
      <c r="K15" s="19">
        <f t="shared" si="4"/>
        <v>7</v>
      </c>
      <c r="L15" s="13">
        <f t="shared" si="5"/>
        <v>42779</v>
      </c>
      <c r="M15" s="34" t="str">
        <f t="shared" si="2"/>
        <v/>
      </c>
      <c r="N15" s="3" t="str">
        <f t="shared" si="2"/>
        <v/>
      </c>
      <c r="O15" s="3" t="str">
        <f t="shared" si="2"/>
        <v/>
      </c>
      <c r="P15" s="3">
        <f t="shared" si="2"/>
        <v>2</v>
      </c>
      <c r="Q15" s="3">
        <f t="shared" si="2"/>
        <v>2</v>
      </c>
      <c r="R15" s="3">
        <f t="shared" si="2"/>
        <v>2</v>
      </c>
      <c r="S15" s="3">
        <f t="shared" si="2"/>
        <v>2</v>
      </c>
      <c r="T15" s="3">
        <f t="shared" si="2"/>
        <v>2</v>
      </c>
      <c r="U15" s="3">
        <f t="shared" si="2"/>
        <v>2</v>
      </c>
      <c r="V15" s="3">
        <f t="shared" si="2"/>
        <v>2</v>
      </c>
      <c r="W15" s="3">
        <f t="shared" si="2"/>
        <v>2</v>
      </c>
      <c r="X15" s="3">
        <f t="shared" si="2"/>
        <v>2</v>
      </c>
      <c r="Y15" s="3">
        <f t="shared" si="2"/>
        <v>2</v>
      </c>
      <c r="Z15" s="3" t="str">
        <f t="shared" si="2"/>
        <v/>
      </c>
      <c r="AA15" s="3" t="str">
        <f t="shared" si="2"/>
        <v/>
      </c>
      <c r="AB15" s="3" t="str">
        <f t="shared" si="2"/>
        <v/>
      </c>
      <c r="AC15" s="3" t="str">
        <f t="shared" si="2"/>
        <v/>
      </c>
      <c r="AD15" s="3" t="str">
        <f t="shared" si="2"/>
        <v/>
      </c>
      <c r="AE15" s="3" t="str">
        <f t="shared" si="2"/>
        <v/>
      </c>
      <c r="AF15" s="3" t="str">
        <f t="shared" si="2"/>
        <v/>
      </c>
      <c r="AG15" s="3" t="str">
        <f t="shared" si="2"/>
        <v/>
      </c>
      <c r="AH15" s="3" t="str">
        <f t="shared" si="2"/>
        <v/>
      </c>
      <c r="AI15" s="3" t="str">
        <f t="shared" si="2"/>
        <v/>
      </c>
      <c r="AJ15" s="3" t="str">
        <f t="shared" si="2"/>
        <v/>
      </c>
      <c r="AK15" s="3" t="str">
        <f t="shared" si="2"/>
        <v/>
      </c>
      <c r="AL15" s="3" t="str">
        <f t="shared" si="2"/>
        <v/>
      </c>
      <c r="AM15" s="118" t="str">
        <f t="shared" si="2"/>
        <v/>
      </c>
      <c r="AN15" s="35" t="str">
        <f t="shared" si="2"/>
        <v/>
      </c>
      <c r="AO15" s="23" t="str">
        <f t="shared" si="2"/>
        <v/>
      </c>
      <c r="AP15" s="3" t="str">
        <f t="shared" si="2"/>
        <v/>
      </c>
      <c r="AQ15" s="3" t="str">
        <f t="shared" si="2"/>
        <v/>
      </c>
      <c r="AR15" s="3" t="str">
        <f t="shared" si="2"/>
        <v/>
      </c>
      <c r="AS15" s="3" t="str">
        <f t="shared" si="2"/>
        <v/>
      </c>
      <c r="AT15" s="3" t="str">
        <f t="shared" si="2"/>
        <v/>
      </c>
      <c r="AU15" s="3" t="str">
        <f t="shared" si="2"/>
        <v/>
      </c>
      <c r="AV15" s="3" t="str">
        <f t="shared" si="2"/>
        <v/>
      </c>
      <c r="AW15" s="3" t="str">
        <f t="shared" si="2"/>
        <v/>
      </c>
      <c r="AX15" s="3" t="str">
        <f t="shared" si="2"/>
        <v/>
      </c>
      <c r="AY15" s="3" t="str">
        <f t="shared" si="2"/>
        <v/>
      </c>
      <c r="AZ15" s="3" t="str">
        <f t="shared" si="2"/>
        <v/>
      </c>
      <c r="BA15" s="3" t="str">
        <f t="shared" si="2"/>
        <v/>
      </c>
      <c r="BB15" s="3" t="str">
        <f t="shared" si="2"/>
        <v/>
      </c>
      <c r="BC15" s="3" t="str">
        <f t="shared" si="2"/>
        <v/>
      </c>
      <c r="BD15" s="3" t="str">
        <f t="shared" si="2"/>
        <v/>
      </c>
      <c r="BE15" s="3" t="str">
        <f t="shared" si="2"/>
        <v/>
      </c>
      <c r="BF15" s="3" t="str">
        <f t="shared" si="2"/>
        <v/>
      </c>
      <c r="BG15" s="3" t="str">
        <f t="shared" si="2"/>
        <v/>
      </c>
      <c r="BH15" s="3" t="str">
        <f t="shared" si="2"/>
        <v/>
      </c>
      <c r="BI15" s="3" t="str">
        <f t="shared" si="2"/>
        <v/>
      </c>
      <c r="BJ15" s="3" t="str">
        <f t="shared" si="2"/>
        <v/>
      </c>
      <c r="BK15" s="35" t="str">
        <f t="shared" si="2"/>
        <v/>
      </c>
    </row>
    <row r="16" spans="1:63" ht="15" customHeight="1" x14ac:dyDescent="0.2">
      <c r="A16" s="66">
        <v>4</v>
      </c>
      <c r="B16" s="67" t="s">
        <v>24</v>
      </c>
      <c r="C16" s="68" t="s">
        <v>10</v>
      </c>
      <c r="D16" s="69">
        <v>188.95</v>
      </c>
      <c r="E16" s="70">
        <v>2</v>
      </c>
      <c r="F16" s="2">
        <v>30</v>
      </c>
      <c r="G16" s="71">
        <v>0</v>
      </c>
      <c r="H16" s="72">
        <f t="shared" si="3"/>
        <v>42773</v>
      </c>
      <c r="I16" s="70">
        <v>-4</v>
      </c>
      <c r="J16" s="6">
        <f t="shared" si="6"/>
        <v>42774</v>
      </c>
      <c r="K16" s="19">
        <f t="shared" si="4"/>
        <v>6</v>
      </c>
      <c r="L16" s="13">
        <f t="shared" si="5"/>
        <v>42781</v>
      </c>
      <c r="M16" s="34" t="str">
        <f t="shared" si="2"/>
        <v/>
      </c>
      <c r="N16" s="3" t="str">
        <f t="shared" si="2"/>
        <v/>
      </c>
      <c r="O16" s="3" t="str">
        <f t="shared" si="2"/>
        <v/>
      </c>
      <c r="P16" s="3" t="str">
        <f t="shared" si="2"/>
        <v/>
      </c>
      <c r="Q16" s="3" t="str">
        <f t="shared" si="2"/>
        <v/>
      </c>
      <c r="R16" s="3" t="str">
        <f t="shared" si="2"/>
        <v/>
      </c>
      <c r="S16" s="3" t="str">
        <f t="shared" si="2"/>
        <v/>
      </c>
      <c r="T16" s="3">
        <f t="shared" si="2"/>
        <v>2</v>
      </c>
      <c r="U16" s="3">
        <f t="shared" si="2"/>
        <v>2</v>
      </c>
      <c r="V16" s="3">
        <f t="shared" si="2"/>
        <v>2</v>
      </c>
      <c r="W16" s="3">
        <f t="shared" si="2"/>
        <v>2</v>
      </c>
      <c r="X16" s="3">
        <f t="shared" si="2"/>
        <v>2</v>
      </c>
      <c r="Y16" s="3">
        <f t="shared" si="2"/>
        <v>2</v>
      </c>
      <c r="Z16" s="3">
        <f t="shared" si="2"/>
        <v>2</v>
      </c>
      <c r="AA16" s="3">
        <f t="shared" si="2"/>
        <v>2</v>
      </c>
      <c r="AB16" s="3" t="str">
        <f t="shared" si="2"/>
        <v/>
      </c>
      <c r="AC16" s="3" t="str">
        <f t="shared" si="2"/>
        <v/>
      </c>
      <c r="AD16" s="3" t="str">
        <f t="shared" si="2"/>
        <v/>
      </c>
      <c r="AE16" s="3" t="str">
        <f t="shared" si="2"/>
        <v/>
      </c>
      <c r="AF16" s="3" t="str">
        <f t="shared" si="2"/>
        <v/>
      </c>
      <c r="AG16" s="3" t="str">
        <f t="shared" si="2"/>
        <v/>
      </c>
      <c r="AH16" s="3" t="str">
        <f t="shared" si="2"/>
        <v/>
      </c>
      <c r="AI16" s="3" t="str">
        <f t="shared" si="2"/>
        <v/>
      </c>
      <c r="AJ16" s="3" t="str">
        <f t="shared" si="2"/>
        <v/>
      </c>
      <c r="AK16" s="3" t="str">
        <f t="shared" si="2"/>
        <v/>
      </c>
      <c r="AL16" s="3" t="str">
        <f t="shared" si="2"/>
        <v/>
      </c>
      <c r="AM16" s="118" t="str">
        <f t="shared" si="2"/>
        <v/>
      </c>
      <c r="AN16" s="35" t="str">
        <f t="shared" si="2"/>
        <v/>
      </c>
      <c r="AO16" s="23" t="str">
        <f t="shared" si="2"/>
        <v/>
      </c>
      <c r="AP16" s="3" t="str">
        <f t="shared" si="2"/>
        <v/>
      </c>
      <c r="AQ16" s="3" t="str">
        <f t="shared" si="2"/>
        <v/>
      </c>
      <c r="AR16" s="3" t="str">
        <f t="shared" si="2"/>
        <v/>
      </c>
      <c r="AS16" s="3" t="str">
        <f t="shared" si="2"/>
        <v/>
      </c>
      <c r="AT16" s="3" t="str">
        <f t="shared" si="2"/>
        <v/>
      </c>
      <c r="AU16" s="3" t="str">
        <f t="shared" si="2"/>
        <v/>
      </c>
      <c r="AV16" s="3" t="str">
        <f t="shared" si="2"/>
        <v/>
      </c>
      <c r="AW16" s="3" t="str">
        <f t="shared" si="2"/>
        <v/>
      </c>
      <c r="AX16" s="3" t="str">
        <f t="shared" si="2"/>
        <v/>
      </c>
      <c r="AY16" s="3" t="str">
        <f t="shared" si="2"/>
        <v/>
      </c>
      <c r="AZ16" s="3" t="str">
        <f t="shared" si="2"/>
        <v/>
      </c>
      <c r="BA16" s="3" t="str">
        <f t="shared" si="2"/>
        <v/>
      </c>
      <c r="BB16" s="3" t="str">
        <f t="shared" si="2"/>
        <v/>
      </c>
      <c r="BC16" s="3" t="str">
        <f t="shared" si="2"/>
        <v/>
      </c>
      <c r="BD16" s="3" t="str">
        <f t="shared" si="2"/>
        <v/>
      </c>
      <c r="BE16" s="3" t="str">
        <f t="shared" si="2"/>
        <v/>
      </c>
      <c r="BF16" s="3" t="str">
        <f t="shared" si="2"/>
        <v/>
      </c>
      <c r="BG16" s="3" t="str">
        <f t="shared" si="2"/>
        <v/>
      </c>
      <c r="BH16" s="3" t="str">
        <f t="shared" si="2"/>
        <v/>
      </c>
      <c r="BI16" s="3" t="str">
        <f t="shared" si="2"/>
        <v/>
      </c>
      <c r="BJ16" s="3" t="str">
        <f t="shared" si="2"/>
        <v/>
      </c>
      <c r="BK16" s="35" t="str">
        <f t="shared" si="2"/>
        <v/>
      </c>
    </row>
    <row r="17" spans="1:63" ht="15" customHeight="1" x14ac:dyDescent="0.2">
      <c r="A17" s="66">
        <v>5</v>
      </c>
      <c r="B17" s="67" t="s">
        <v>28</v>
      </c>
      <c r="C17" s="68" t="s">
        <v>10</v>
      </c>
      <c r="D17" s="69">
        <v>188.95</v>
      </c>
      <c r="E17" s="70">
        <v>2</v>
      </c>
      <c r="F17" s="2">
        <v>40</v>
      </c>
      <c r="G17" s="71">
        <v>0</v>
      </c>
      <c r="H17" s="72">
        <f t="shared" si="3"/>
        <v>42779</v>
      </c>
      <c r="I17" s="70">
        <v>-2</v>
      </c>
      <c r="J17" s="6">
        <f t="shared" si="6"/>
        <v>42780</v>
      </c>
      <c r="K17" s="19">
        <f t="shared" si="4"/>
        <v>4</v>
      </c>
      <c r="L17" s="13">
        <f t="shared" si="5"/>
        <v>42785</v>
      </c>
      <c r="M17" s="34" t="str">
        <f t="shared" ref="M17:AB36" si="7">IF(AND(M$10&gt;=$J17,M$10&lt;=$L17),$E17,"")</f>
        <v/>
      </c>
      <c r="N17" s="3" t="str">
        <f t="shared" si="7"/>
        <v/>
      </c>
      <c r="O17" s="3" t="str">
        <f t="shared" si="7"/>
        <v/>
      </c>
      <c r="P17" s="3" t="str">
        <f t="shared" si="7"/>
        <v/>
      </c>
      <c r="Q17" s="3" t="str">
        <f t="shared" si="7"/>
        <v/>
      </c>
      <c r="R17" s="3" t="str">
        <f t="shared" si="7"/>
        <v/>
      </c>
      <c r="S17" s="3" t="str">
        <f t="shared" si="7"/>
        <v/>
      </c>
      <c r="T17" s="3" t="str">
        <f t="shared" si="7"/>
        <v/>
      </c>
      <c r="U17" s="3" t="str">
        <f t="shared" si="7"/>
        <v/>
      </c>
      <c r="V17" s="3" t="str">
        <f t="shared" si="7"/>
        <v/>
      </c>
      <c r="W17" s="3" t="str">
        <f t="shared" si="7"/>
        <v/>
      </c>
      <c r="X17" s="3" t="str">
        <f t="shared" si="7"/>
        <v/>
      </c>
      <c r="Y17" s="3" t="str">
        <f t="shared" si="7"/>
        <v/>
      </c>
      <c r="Z17" s="3">
        <f t="shared" si="7"/>
        <v>2</v>
      </c>
      <c r="AA17" s="3">
        <f t="shared" si="7"/>
        <v>2</v>
      </c>
      <c r="AB17" s="3">
        <f t="shared" si="7"/>
        <v>2</v>
      </c>
      <c r="AC17" s="3">
        <f t="shared" ref="AC17:AR36" si="8">IF(AND(AC$10&gt;=$J17,AC$10&lt;=$L17),$E17,"")</f>
        <v>2</v>
      </c>
      <c r="AD17" s="3">
        <f t="shared" si="8"/>
        <v>2</v>
      </c>
      <c r="AE17" s="3">
        <f t="shared" si="8"/>
        <v>2</v>
      </c>
      <c r="AF17" s="3" t="str">
        <f t="shared" si="8"/>
        <v/>
      </c>
      <c r="AG17" s="3" t="str">
        <f t="shared" si="8"/>
        <v/>
      </c>
      <c r="AH17" s="3" t="str">
        <f t="shared" si="8"/>
        <v/>
      </c>
      <c r="AI17" s="3" t="str">
        <f t="shared" si="8"/>
        <v/>
      </c>
      <c r="AJ17" s="3" t="str">
        <f t="shared" si="8"/>
        <v/>
      </c>
      <c r="AK17" s="3" t="str">
        <f t="shared" si="8"/>
        <v/>
      </c>
      <c r="AL17" s="3" t="str">
        <f t="shared" si="8"/>
        <v/>
      </c>
      <c r="AM17" s="118" t="str">
        <f t="shared" si="8"/>
        <v/>
      </c>
      <c r="AN17" s="35" t="str">
        <f t="shared" si="8"/>
        <v/>
      </c>
      <c r="AO17" s="23" t="str">
        <f t="shared" si="8"/>
        <v/>
      </c>
      <c r="AP17" s="3" t="str">
        <f t="shared" si="8"/>
        <v/>
      </c>
      <c r="AQ17" s="3" t="str">
        <f t="shared" si="8"/>
        <v/>
      </c>
      <c r="AR17" s="3" t="str">
        <f t="shared" si="8"/>
        <v/>
      </c>
      <c r="AS17" s="3" t="str">
        <f t="shared" ref="AS17:BH36" si="9">IF(AND(AS$10&gt;=$J17,AS$10&lt;=$L17),$E17,"")</f>
        <v/>
      </c>
      <c r="AT17" s="3" t="str">
        <f t="shared" si="9"/>
        <v/>
      </c>
      <c r="AU17" s="3" t="str">
        <f t="shared" si="9"/>
        <v/>
      </c>
      <c r="AV17" s="3" t="str">
        <f t="shared" si="9"/>
        <v/>
      </c>
      <c r="AW17" s="3" t="str">
        <f t="shared" si="9"/>
        <v/>
      </c>
      <c r="AX17" s="3" t="str">
        <f t="shared" si="9"/>
        <v/>
      </c>
      <c r="AY17" s="3" t="str">
        <f t="shared" si="9"/>
        <v/>
      </c>
      <c r="AZ17" s="3" t="str">
        <f t="shared" si="9"/>
        <v/>
      </c>
      <c r="BA17" s="3" t="str">
        <f t="shared" si="9"/>
        <v/>
      </c>
      <c r="BB17" s="3" t="str">
        <f t="shared" si="9"/>
        <v/>
      </c>
      <c r="BC17" s="3" t="str">
        <f t="shared" si="9"/>
        <v/>
      </c>
      <c r="BD17" s="3" t="str">
        <f t="shared" si="9"/>
        <v/>
      </c>
      <c r="BE17" s="3" t="str">
        <f t="shared" si="9"/>
        <v/>
      </c>
      <c r="BF17" s="3" t="str">
        <f t="shared" si="9"/>
        <v/>
      </c>
      <c r="BG17" s="3" t="str">
        <f t="shared" si="9"/>
        <v/>
      </c>
      <c r="BH17" s="3" t="str">
        <f t="shared" si="9"/>
        <v/>
      </c>
      <c r="BI17" s="3" t="str">
        <f t="shared" ref="BI17:BK36" si="10">IF(AND(BI$10&gt;=$J17,BI$10&lt;=$L17),$E17,"")</f>
        <v/>
      </c>
      <c r="BJ17" s="3" t="str">
        <f t="shared" si="10"/>
        <v/>
      </c>
      <c r="BK17" s="35" t="str">
        <f t="shared" si="10"/>
        <v/>
      </c>
    </row>
    <row r="18" spans="1:63" ht="15" customHeight="1" x14ac:dyDescent="0.2">
      <c r="A18" s="73"/>
      <c r="B18" s="74" t="s">
        <v>25</v>
      </c>
      <c r="C18" s="75"/>
      <c r="D18" s="76"/>
      <c r="E18" s="77"/>
      <c r="F18" s="7"/>
      <c r="G18" s="78"/>
      <c r="H18" s="79"/>
      <c r="I18" s="77"/>
      <c r="J18" s="8"/>
      <c r="K18" s="9"/>
      <c r="L18" s="14"/>
      <c r="M18" s="34"/>
      <c r="N18" s="3"/>
      <c r="O18" s="3"/>
      <c r="P18" s="3"/>
      <c r="Q18" s="3"/>
      <c r="R18" s="3"/>
      <c r="S18" s="3"/>
      <c r="T18" s="3"/>
      <c r="U18" s="3"/>
      <c r="V18" s="3"/>
      <c r="W18" s="3"/>
      <c r="X18" s="3"/>
      <c r="Y18" s="3"/>
      <c r="Z18" s="3"/>
      <c r="AA18" s="3"/>
      <c r="AB18" s="3"/>
      <c r="AC18" s="3"/>
      <c r="AD18" s="3"/>
      <c r="AE18" s="3"/>
      <c r="AF18" s="3"/>
      <c r="AG18" s="3"/>
      <c r="AH18" s="3"/>
      <c r="AI18" s="3"/>
      <c r="AJ18" s="3"/>
      <c r="AK18" s="3"/>
      <c r="AL18" s="3"/>
      <c r="AM18" s="118"/>
      <c r="AN18" s="35"/>
      <c r="AO18" s="23"/>
      <c r="AP18" s="3"/>
      <c r="AQ18" s="3"/>
      <c r="AR18" s="3"/>
      <c r="AS18" s="3"/>
      <c r="AT18" s="3"/>
      <c r="AU18" s="3"/>
      <c r="AV18" s="3"/>
      <c r="AW18" s="3"/>
      <c r="AX18" s="3"/>
      <c r="AY18" s="3"/>
      <c r="AZ18" s="3"/>
      <c r="BA18" s="3"/>
      <c r="BB18" s="3"/>
      <c r="BC18" s="3"/>
      <c r="BD18" s="3"/>
      <c r="BE18" s="3"/>
      <c r="BF18" s="3"/>
      <c r="BG18" s="3"/>
      <c r="BH18" s="3"/>
      <c r="BI18" s="3"/>
      <c r="BJ18" s="3"/>
      <c r="BK18" s="35"/>
    </row>
    <row r="19" spans="1:63" ht="15" customHeight="1" x14ac:dyDescent="0.2">
      <c r="A19" s="66">
        <v>6</v>
      </c>
      <c r="B19" s="67" t="s">
        <v>26</v>
      </c>
      <c r="C19" s="68" t="s">
        <v>10</v>
      </c>
      <c r="D19" s="80">
        <v>481</v>
      </c>
      <c r="E19" s="70">
        <v>2</v>
      </c>
      <c r="F19" s="2">
        <v>70</v>
      </c>
      <c r="G19" s="71">
        <v>0.5</v>
      </c>
      <c r="H19" s="72">
        <f t="shared" si="3"/>
        <v>42768</v>
      </c>
      <c r="I19" s="70">
        <v>-15</v>
      </c>
      <c r="J19" s="6">
        <f>IF($E$3,WORKDAY(L17,I19)+1,L17+I19+1)</f>
        <v>42766</v>
      </c>
      <c r="K19" s="19">
        <f t="shared" si="4"/>
        <v>6</v>
      </c>
      <c r="L19" s="13">
        <f t="shared" si="5"/>
        <v>42773</v>
      </c>
      <c r="M19" s="34">
        <f t="shared" si="7"/>
        <v>2</v>
      </c>
      <c r="N19" s="3">
        <f t="shared" si="7"/>
        <v>2</v>
      </c>
      <c r="O19" s="3">
        <f t="shared" si="7"/>
        <v>2</v>
      </c>
      <c r="P19" s="3">
        <f t="shared" si="7"/>
        <v>2</v>
      </c>
      <c r="Q19" s="3">
        <f t="shared" si="7"/>
        <v>2</v>
      </c>
      <c r="R19" s="3">
        <f t="shared" si="7"/>
        <v>2</v>
      </c>
      <c r="S19" s="3">
        <f t="shared" si="7"/>
        <v>2</v>
      </c>
      <c r="T19" s="3" t="str">
        <f t="shared" si="7"/>
        <v/>
      </c>
      <c r="U19" s="3" t="str">
        <f t="shared" si="7"/>
        <v/>
      </c>
      <c r="V19" s="3" t="str">
        <f t="shared" si="7"/>
        <v/>
      </c>
      <c r="W19" s="3" t="str">
        <f t="shared" si="7"/>
        <v/>
      </c>
      <c r="X19" s="3" t="str">
        <f t="shared" si="7"/>
        <v/>
      </c>
      <c r="Y19" s="3" t="str">
        <f t="shared" si="7"/>
        <v/>
      </c>
      <c r="Z19" s="3" t="str">
        <f t="shared" si="7"/>
        <v/>
      </c>
      <c r="AA19" s="3" t="str">
        <f t="shared" si="7"/>
        <v/>
      </c>
      <c r="AB19" s="3" t="str">
        <f t="shared" si="7"/>
        <v/>
      </c>
      <c r="AC19" s="3" t="str">
        <f t="shared" si="8"/>
        <v/>
      </c>
      <c r="AD19" s="3" t="str">
        <f t="shared" si="8"/>
        <v/>
      </c>
      <c r="AE19" s="3" t="str">
        <f t="shared" si="8"/>
        <v/>
      </c>
      <c r="AF19" s="3" t="str">
        <f t="shared" si="8"/>
        <v/>
      </c>
      <c r="AG19" s="3" t="str">
        <f t="shared" si="8"/>
        <v/>
      </c>
      <c r="AH19" s="3" t="str">
        <f t="shared" si="8"/>
        <v/>
      </c>
      <c r="AI19" s="3" t="str">
        <f t="shared" si="8"/>
        <v/>
      </c>
      <c r="AJ19" s="3" t="str">
        <f t="shared" si="8"/>
        <v/>
      </c>
      <c r="AK19" s="3" t="str">
        <f t="shared" si="8"/>
        <v/>
      </c>
      <c r="AL19" s="3" t="str">
        <f t="shared" si="8"/>
        <v/>
      </c>
      <c r="AM19" s="118" t="str">
        <f t="shared" si="8"/>
        <v/>
      </c>
      <c r="AN19" s="35" t="str">
        <f t="shared" si="8"/>
        <v/>
      </c>
      <c r="AO19" s="23" t="str">
        <f t="shared" si="8"/>
        <v/>
      </c>
      <c r="AP19" s="3" t="str">
        <f t="shared" si="8"/>
        <v/>
      </c>
      <c r="AQ19" s="3" t="str">
        <f t="shared" si="8"/>
        <v/>
      </c>
      <c r="AR19" s="3" t="str">
        <f t="shared" si="8"/>
        <v/>
      </c>
      <c r="AS19" s="3" t="str">
        <f t="shared" si="9"/>
        <v/>
      </c>
      <c r="AT19" s="3" t="str">
        <f t="shared" si="9"/>
        <v/>
      </c>
      <c r="AU19" s="3" t="str">
        <f t="shared" si="9"/>
        <v/>
      </c>
      <c r="AV19" s="3" t="str">
        <f t="shared" si="9"/>
        <v/>
      </c>
      <c r="AW19" s="3" t="str">
        <f t="shared" si="9"/>
        <v/>
      </c>
      <c r="AX19" s="3" t="str">
        <f t="shared" si="9"/>
        <v/>
      </c>
      <c r="AY19" s="3" t="str">
        <f t="shared" si="9"/>
        <v/>
      </c>
      <c r="AZ19" s="3" t="str">
        <f t="shared" si="9"/>
        <v/>
      </c>
      <c r="BA19" s="3" t="str">
        <f t="shared" si="9"/>
        <v/>
      </c>
      <c r="BB19" s="3" t="str">
        <f t="shared" si="9"/>
        <v/>
      </c>
      <c r="BC19" s="3" t="str">
        <f t="shared" si="9"/>
        <v/>
      </c>
      <c r="BD19" s="3" t="str">
        <f t="shared" si="9"/>
        <v/>
      </c>
      <c r="BE19" s="3" t="str">
        <f t="shared" si="9"/>
        <v/>
      </c>
      <c r="BF19" s="3" t="str">
        <f t="shared" si="9"/>
        <v/>
      </c>
      <c r="BG19" s="3" t="str">
        <f t="shared" si="9"/>
        <v/>
      </c>
      <c r="BH19" s="3" t="str">
        <f t="shared" si="9"/>
        <v/>
      </c>
      <c r="BI19" s="3" t="str">
        <f t="shared" si="10"/>
        <v/>
      </c>
      <c r="BJ19" s="3" t="str">
        <f t="shared" si="10"/>
        <v/>
      </c>
      <c r="BK19" s="35" t="str">
        <f t="shared" si="10"/>
        <v/>
      </c>
    </row>
    <row r="20" spans="1:63" ht="15" customHeight="1" x14ac:dyDescent="0.2">
      <c r="A20" s="66">
        <v>7</v>
      </c>
      <c r="B20" s="67" t="s">
        <v>29</v>
      </c>
      <c r="C20" s="68" t="s">
        <v>10</v>
      </c>
      <c r="D20" s="80">
        <v>481</v>
      </c>
      <c r="E20" s="70">
        <v>2</v>
      </c>
      <c r="F20" s="2">
        <v>100</v>
      </c>
      <c r="G20" s="71">
        <v>0</v>
      </c>
      <c r="H20" s="72">
        <f t="shared" si="3"/>
        <v>42768</v>
      </c>
      <c r="I20" s="70">
        <v>-3</v>
      </c>
      <c r="J20" s="6">
        <f t="shared" si="6"/>
        <v>42769</v>
      </c>
      <c r="K20" s="19">
        <f t="shared" si="4"/>
        <v>4</v>
      </c>
      <c r="L20" s="13">
        <f t="shared" si="5"/>
        <v>42774</v>
      </c>
      <c r="M20" s="34" t="str">
        <f t="shared" si="7"/>
        <v/>
      </c>
      <c r="N20" s="3" t="str">
        <f t="shared" si="7"/>
        <v/>
      </c>
      <c r="O20" s="3">
        <f t="shared" si="7"/>
        <v>2</v>
      </c>
      <c r="P20" s="3">
        <f t="shared" si="7"/>
        <v>2</v>
      </c>
      <c r="Q20" s="3">
        <f t="shared" si="7"/>
        <v>2</v>
      </c>
      <c r="R20" s="3">
        <f t="shared" si="7"/>
        <v>2</v>
      </c>
      <c r="S20" s="3">
        <f t="shared" si="7"/>
        <v>2</v>
      </c>
      <c r="T20" s="3">
        <f t="shared" si="7"/>
        <v>2</v>
      </c>
      <c r="U20" s="3" t="str">
        <f t="shared" si="7"/>
        <v/>
      </c>
      <c r="V20" s="3" t="str">
        <f t="shared" si="7"/>
        <v/>
      </c>
      <c r="W20" s="3" t="str">
        <f t="shared" si="7"/>
        <v/>
      </c>
      <c r="X20" s="3" t="str">
        <f t="shared" si="7"/>
        <v/>
      </c>
      <c r="Y20" s="3" t="str">
        <f t="shared" si="7"/>
        <v/>
      </c>
      <c r="Z20" s="3" t="str">
        <f t="shared" si="7"/>
        <v/>
      </c>
      <c r="AA20" s="3" t="str">
        <f t="shared" si="7"/>
        <v/>
      </c>
      <c r="AB20" s="3" t="str">
        <f t="shared" si="7"/>
        <v/>
      </c>
      <c r="AC20" s="3" t="str">
        <f t="shared" si="8"/>
        <v/>
      </c>
      <c r="AD20" s="3" t="str">
        <f t="shared" si="8"/>
        <v/>
      </c>
      <c r="AE20" s="3" t="str">
        <f t="shared" si="8"/>
        <v/>
      </c>
      <c r="AF20" s="3" t="str">
        <f t="shared" si="8"/>
        <v/>
      </c>
      <c r="AG20" s="3" t="str">
        <f t="shared" si="8"/>
        <v/>
      </c>
      <c r="AH20" s="3" t="str">
        <f t="shared" si="8"/>
        <v/>
      </c>
      <c r="AI20" s="3" t="str">
        <f t="shared" si="8"/>
        <v/>
      </c>
      <c r="AJ20" s="3" t="str">
        <f t="shared" si="8"/>
        <v/>
      </c>
      <c r="AK20" s="3" t="str">
        <f t="shared" si="8"/>
        <v/>
      </c>
      <c r="AL20" s="3" t="str">
        <f t="shared" si="8"/>
        <v/>
      </c>
      <c r="AM20" s="118" t="str">
        <f t="shared" si="8"/>
        <v/>
      </c>
      <c r="AN20" s="35" t="str">
        <f t="shared" si="8"/>
        <v/>
      </c>
      <c r="AO20" s="23" t="str">
        <f t="shared" si="8"/>
        <v/>
      </c>
      <c r="AP20" s="3" t="str">
        <f t="shared" si="8"/>
        <v/>
      </c>
      <c r="AQ20" s="3" t="str">
        <f t="shared" si="8"/>
        <v/>
      </c>
      <c r="AR20" s="3" t="str">
        <f t="shared" si="8"/>
        <v/>
      </c>
      <c r="AS20" s="3" t="str">
        <f t="shared" si="9"/>
        <v/>
      </c>
      <c r="AT20" s="3" t="str">
        <f t="shared" si="9"/>
        <v/>
      </c>
      <c r="AU20" s="3" t="str">
        <f t="shared" si="9"/>
        <v/>
      </c>
      <c r="AV20" s="3" t="str">
        <f t="shared" si="9"/>
        <v/>
      </c>
      <c r="AW20" s="3" t="str">
        <f t="shared" si="9"/>
        <v/>
      </c>
      <c r="AX20" s="3" t="str">
        <f t="shared" si="9"/>
        <v/>
      </c>
      <c r="AY20" s="3" t="str">
        <f t="shared" si="9"/>
        <v/>
      </c>
      <c r="AZ20" s="3" t="str">
        <f t="shared" si="9"/>
        <v/>
      </c>
      <c r="BA20" s="3" t="str">
        <f t="shared" si="9"/>
        <v/>
      </c>
      <c r="BB20" s="3" t="str">
        <f t="shared" si="9"/>
        <v/>
      </c>
      <c r="BC20" s="3" t="str">
        <f t="shared" si="9"/>
        <v/>
      </c>
      <c r="BD20" s="3" t="str">
        <f t="shared" si="9"/>
        <v/>
      </c>
      <c r="BE20" s="3" t="str">
        <f t="shared" si="9"/>
        <v/>
      </c>
      <c r="BF20" s="3" t="str">
        <f t="shared" si="9"/>
        <v/>
      </c>
      <c r="BG20" s="3" t="str">
        <f t="shared" si="9"/>
        <v/>
      </c>
      <c r="BH20" s="3" t="str">
        <f t="shared" si="9"/>
        <v/>
      </c>
      <c r="BI20" s="3" t="str">
        <f t="shared" si="10"/>
        <v/>
      </c>
      <c r="BJ20" s="3" t="str">
        <f t="shared" si="10"/>
        <v/>
      </c>
      <c r="BK20" s="35" t="str">
        <f t="shared" si="10"/>
        <v/>
      </c>
    </row>
    <row r="21" spans="1:63" ht="15" customHeight="1" x14ac:dyDescent="0.2">
      <c r="A21" s="66">
        <v>8</v>
      </c>
      <c r="B21" s="67" t="s">
        <v>30</v>
      </c>
      <c r="C21" s="68" t="s">
        <v>10</v>
      </c>
      <c r="D21" s="69">
        <v>481</v>
      </c>
      <c r="E21" s="70">
        <v>2</v>
      </c>
      <c r="F21" s="2">
        <v>60</v>
      </c>
      <c r="G21" s="71">
        <v>0</v>
      </c>
      <c r="H21" s="72">
        <f t="shared" si="3"/>
        <v>42769</v>
      </c>
      <c r="I21" s="70">
        <v>-3</v>
      </c>
      <c r="J21" s="6">
        <f t="shared" si="6"/>
        <v>42770</v>
      </c>
      <c r="K21" s="19">
        <f t="shared" si="4"/>
        <v>8</v>
      </c>
      <c r="L21" s="13">
        <f t="shared" si="5"/>
        <v>42780</v>
      </c>
      <c r="M21" s="34" t="str">
        <f t="shared" si="7"/>
        <v/>
      </c>
      <c r="N21" s="3" t="str">
        <f t="shared" si="7"/>
        <v/>
      </c>
      <c r="O21" s="3" t="str">
        <f t="shared" si="7"/>
        <v/>
      </c>
      <c r="P21" s="3">
        <f t="shared" si="7"/>
        <v>2</v>
      </c>
      <c r="Q21" s="3">
        <f t="shared" si="7"/>
        <v>2</v>
      </c>
      <c r="R21" s="3">
        <f t="shared" si="7"/>
        <v>2</v>
      </c>
      <c r="S21" s="3">
        <f t="shared" si="7"/>
        <v>2</v>
      </c>
      <c r="T21" s="3">
        <f t="shared" si="7"/>
        <v>2</v>
      </c>
      <c r="U21" s="3">
        <f t="shared" si="7"/>
        <v>2</v>
      </c>
      <c r="V21" s="3">
        <f t="shared" si="7"/>
        <v>2</v>
      </c>
      <c r="W21" s="3">
        <f t="shared" si="7"/>
        <v>2</v>
      </c>
      <c r="X21" s="3">
        <f t="shared" si="7"/>
        <v>2</v>
      </c>
      <c r="Y21" s="3">
        <f t="shared" si="7"/>
        <v>2</v>
      </c>
      <c r="Z21" s="3">
        <f t="shared" si="7"/>
        <v>2</v>
      </c>
      <c r="AA21" s="3" t="str">
        <f t="shared" si="7"/>
        <v/>
      </c>
      <c r="AB21" s="3" t="str">
        <f t="shared" si="7"/>
        <v/>
      </c>
      <c r="AC21" s="3" t="str">
        <f t="shared" si="8"/>
        <v/>
      </c>
      <c r="AD21" s="3" t="str">
        <f t="shared" si="8"/>
        <v/>
      </c>
      <c r="AE21" s="3" t="str">
        <f t="shared" si="8"/>
        <v/>
      </c>
      <c r="AF21" s="3" t="str">
        <f t="shared" si="8"/>
        <v/>
      </c>
      <c r="AG21" s="3" t="str">
        <f t="shared" si="8"/>
        <v/>
      </c>
      <c r="AH21" s="3" t="str">
        <f t="shared" si="8"/>
        <v/>
      </c>
      <c r="AI21" s="3" t="str">
        <f t="shared" si="8"/>
        <v/>
      </c>
      <c r="AJ21" s="3" t="str">
        <f t="shared" si="8"/>
        <v/>
      </c>
      <c r="AK21" s="3" t="str">
        <f t="shared" si="8"/>
        <v/>
      </c>
      <c r="AL21" s="3" t="str">
        <f t="shared" si="8"/>
        <v/>
      </c>
      <c r="AM21" s="118" t="str">
        <f t="shared" si="8"/>
        <v/>
      </c>
      <c r="AN21" s="35" t="str">
        <f t="shared" si="8"/>
        <v/>
      </c>
      <c r="AO21" s="23" t="str">
        <f t="shared" si="8"/>
        <v/>
      </c>
      <c r="AP21" s="3" t="str">
        <f t="shared" si="8"/>
        <v/>
      </c>
      <c r="AQ21" s="3" t="str">
        <f t="shared" si="8"/>
        <v/>
      </c>
      <c r="AR21" s="3" t="str">
        <f t="shared" si="8"/>
        <v/>
      </c>
      <c r="AS21" s="3" t="str">
        <f t="shared" si="9"/>
        <v/>
      </c>
      <c r="AT21" s="3" t="str">
        <f t="shared" si="9"/>
        <v/>
      </c>
      <c r="AU21" s="3" t="str">
        <f t="shared" si="9"/>
        <v/>
      </c>
      <c r="AV21" s="3" t="str">
        <f t="shared" si="9"/>
        <v/>
      </c>
      <c r="AW21" s="3" t="str">
        <f t="shared" si="9"/>
        <v/>
      </c>
      <c r="AX21" s="3" t="str">
        <f t="shared" si="9"/>
        <v/>
      </c>
      <c r="AY21" s="3" t="str">
        <f t="shared" si="9"/>
        <v/>
      </c>
      <c r="AZ21" s="3" t="str">
        <f t="shared" si="9"/>
        <v/>
      </c>
      <c r="BA21" s="3" t="str">
        <f t="shared" si="9"/>
        <v/>
      </c>
      <c r="BB21" s="3" t="str">
        <f t="shared" si="9"/>
        <v/>
      </c>
      <c r="BC21" s="3" t="str">
        <f t="shared" si="9"/>
        <v/>
      </c>
      <c r="BD21" s="3" t="str">
        <f t="shared" si="9"/>
        <v/>
      </c>
      <c r="BE21" s="3" t="str">
        <f t="shared" si="9"/>
        <v/>
      </c>
      <c r="BF21" s="3" t="str">
        <f t="shared" si="9"/>
        <v/>
      </c>
      <c r="BG21" s="3" t="str">
        <f t="shared" si="9"/>
        <v/>
      </c>
      <c r="BH21" s="3" t="str">
        <f t="shared" si="9"/>
        <v/>
      </c>
      <c r="BI21" s="3" t="str">
        <f t="shared" si="10"/>
        <v/>
      </c>
      <c r="BJ21" s="3" t="str">
        <f t="shared" si="10"/>
        <v/>
      </c>
      <c r="BK21" s="35" t="str">
        <f t="shared" si="10"/>
        <v/>
      </c>
    </row>
    <row r="22" spans="1:63" ht="15" customHeight="1" x14ac:dyDescent="0.2">
      <c r="A22" s="66">
        <v>9</v>
      </c>
      <c r="B22" s="67" t="s">
        <v>24</v>
      </c>
      <c r="C22" s="68" t="s">
        <v>10</v>
      </c>
      <c r="D22" s="69">
        <v>481</v>
      </c>
      <c r="E22" s="70">
        <v>2</v>
      </c>
      <c r="F22" s="2">
        <v>100</v>
      </c>
      <c r="G22" s="71">
        <v>0</v>
      </c>
      <c r="H22" s="72">
        <f t="shared" si="3"/>
        <v>42775</v>
      </c>
      <c r="I22" s="70">
        <v>-3</v>
      </c>
      <c r="J22" s="6">
        <f t="shared" si="6"/>
        <v>42776</v>
      </c>
      <c r="K22" s="19">
        <f t="shared" si="4"/>
        <v>4</v>
      </c>
      <c r="L22" s="13">
        <f t="shared" si="5"/>
        <v>42781</v>
      </c>
      <c r="M22" s="34" t="str">
        <f t="shared" si="7"/>
        <v/>
      </c>
      <c r="N22" s="3" t="str">
        <f t="shared" si="7"/>
        <v/>
      </c>
      <c r="O22" s="3" t="str">
        <f t="shared" si="7"/>
        <v/>
      </c>
      <c r="P22" s="3" t="str">
        <f t="shared" si="7"/>
        <v/>
      </c>
      <c r="Q22" s="3" t="str">
        <f t="shared" si="7"/>
        <v/>
      </c>
      <c r="R22" s="3" t="str">
        <f t="shared" si="7"/>
        <v/>
      </c>
      <c r="S22" s="3" t="str">
        <f t="shared" si="7"/>
        <v/>
      </c>
      <c r="T22" s="3" t="str">
        <f t="shared" si="7"/>
        <v/>
      </c>
      <c r="U22" s="3" t="str">
        <f t="shared" si="7"/>
        <v/>
      </c>
      <c r="V22" s="3">
        <f t="shared" si="7"/>
        <v>2</v>
      </c>
      <c r="W22" s="3">
        <f t="shared" si="7"/>
        <v>2</v>
      </c>
      <c r="X22" s="3">
        <f t="shared" si="7"/>
        <v>2</v>
      </c>
      <c r="Y22" s="3">
        <f t="shared" si="7"/>
        <v>2</v>
      </c>
      <c r="Z22" s="3">
        <f t="shared" si="7"/>
        <v>2</v>
      </c>
      <c r="AA22" s="3">
        <f t="shared" si="7"/>
        <v>2</v>
      </c>
      <c r="AB22" s="3" t="str">
        <f t="shared" si="7"/>
        <v/>
      </c>
      <c r="AC22" s="3" t="str">
        <f t="shared" si="8"/>
        <v/>
      </c>
      <c r="AD22" s="3" t="str">
        <f t="shared" si="8"/>
        <v/>
      </c>
      <c r="AE22" s="3" t="str">
        <f t="shared" si="8"/>
        <v/>
      </c>
      <c r="AF22" s="3" t="str">
        <f t="shared" si="8"/>
        <v/>
      </c>
      <c r="AG22" s="3" t="str">
        <f t="shared" si="8"/>
        <v/>
      </c>
      <c r="AH22" s="3" t="str">
        <f t="shared" si="8"/>
        <v/>
      </c>
      <c r="AI22" s="3" t="str">
        <f t="shared" si="8"/>
        <v/>
      </c>
      <c r="AJ22" s="3" t="str">
        <f t="shared" si="8"/>
        <v/>
      </c>
      <c r="AK22" s="3" t="str">
        <f t="shared" si="8"/>
        <v/>
      </c>
      <c r="AL22" s="3" t="str">
        <f t="shared" si="8"/>
        <v/>
      </c>
      <c r="AM22" s="118" t="str">
        <f t="shared" si="8"/>
        <v/>
      </c>
      <c r="AN22" s="35" t="str">
        <f t="shared" si="8"/>
        <v/>
      </c>
      <c r="AO22" s="23" t="str">
        <f t="shared" si="8"/>
        <v/>
      </c>
      <c r="AP22" s="3" t="str">
        <f t="shared" si="8"/>
        <v/>
      </c>
      <c r="AQ22" s="3" t="str">
        <f t="shared" si="8"/>
        <v/>
      </c>
      <c r="AR22" s="3" t="str">
        <f t="shared" si="8"/>
        <v/>
      </c>
      <c r="AS22" s="3" t="str">
        <f t="shared" si="9"/>
        <v/>
      </c>
      <c r="AT22" s="3" t="str">
        <f t="shared" si="9"/>
        <v/>
      </c>
      <c r="AU22" s="3" t="str">
        <f t="shared" si="9"/>
        <v/>
      </c>
      <c r="AV22" s="3" t="str">
        <f t="shared" si="9"/>
        <v/>
      </c>
      <c r="AW22" s="3" t="str">
        <f t="shared" si="9"/>
        <v/>
      </c>
      <c r="AX22" s="3" t="str">
        <f t="shared" si="9"/>
        <v/>
      </c>
      <c r="AY22" s="3" t="str">
        <f t="shared" si="9"/>
        <v/>
      </c>
      <c r="AZ22" s="3" t="str">
        <f t="shared" si="9"/>
        <v/>
      </c>
      <c r="BA22" s="3" t="str">
        <f t="shared" si="9"/>
        <v/>
      </c>
      <c r="BB22" s="3" t="str">
        <f t="shared" si="9"/>
        <v/>
      </c>
      <c r="BC22" s="3" t="str">
        <f t="shared" si="9"/>
        <v/>
      </c>
      <c r="BD22" s="3" t="str">
        <f t="shared" si="9"/>
        <v/>
      </c>
      <c r="BE22" s="3" t="str">
        <f t="shared" si="9"/>
        <v/>
      </c>
      <c r="BF22" s="3" t="str">
        <f t="shared" si="9"/>
        <v/>
      </c>
      <c r="BG22" s="3" t="str">
        <f t="shared" si="9"/>
        <v/>
      </c>
      <c r="BH22" s="3" t="str">
        <f t="shared" si="9"/>
        <v/>
      </c>
      <c r="BI22" s="3" t="str">
        <f t="shared" si="10"/>
        <v/>
      </c>
      <c r="BJ22" s="3" t="str">
        <f t="shared" si="10"/>
        <v/>
      </c>
      <c r="BK22" s="35" t="str">
        <f t="shared" si="10"/>
        <v/>
      </c>
    </row>
    <row r="23" spans="1:63" ht="15" customHeight="1" x14ac:dyDescent="0.2">
      <c r="A23" s="66">
        <v>10</v>
      </c>
      <c r="B23" s="67" t="s">
        <v>31</v>
      </c>
      <c r="C23" s="68" t="s">
        <v>10</v>
      </c>
      <c r="D23" s="69">
        <v>481</v>
      </c>
      <c r="E23" s="70">
        <v>2</v>
      </c>
      <c r="F23" s="2">
        <v>60</v>
      </c>
      <c r="G23" s="71">
        <v>0</v>
      </c>
      <c r="H23" s="72">
        <f t="shared" si="3"/>
        <v>42779</v>
      </c>
      <c r="I23" s="70">
        <v>-2</v>
      </c>
      <c r="J23" s="6">
        <f t="shared" si="6"/>
        <v>42780</v>
      </c>
      <c r="K23" s="19">
        <f t="shared" si="4"/>
        <v>8</v>
      </c>
      <c r="L23" s="13">
        <f t="shared" si="5"/>
        <v>42789</v>
      </c>
      <c r="M23" s="34" t="str">
        <f t="shared" si="7"/>
        <v/>
      </c>
      <c r="N23" s="3" t="str">
        <f t="shared" si="7"/>
        <v/>
      </c>
      <c r="O23" s="3" t="str">
        <f t="shared" si="7"/>
        <v/>
      </c>
      <c r="P23" s="3" t="str">
        <f t="shared" si="7"/>
        <v/>
      </c>
      <c r="Q23" s="3" t="str">
        <f t="shared" si="7"/>
        <v/>
      </c>
      <c r="R23" s="3" t="str">
        <f t="shared" si="7"/>
        <v/>
      </c>
      <c r="S23" s="3" t="str">
        <f t="shared" si="7"/>
        <v/>
      </c>
      <c r="T23" s="3" t="str">
        <f t="shared" si="7"/>
        <v/>
      </c>
      <c r="U23" s="3" t="str">
        <f t="shared" si="7"/>
        <v/>
      </c>
      <c r="V23" s="3" t="str">
        <f t="shared" si="7"/>
        <v/>
      </c>
      <c r="W23" s="3" t="str">
        <f t="shared" si="7"/>
        <v/>
      </c>
      <c r="X23" s="3" t="str">
        <f t="shared" si="7"/>
        <v/>
      </c>
      <c r="Y23" s="3" t="str">
        <f t="shared" si="7"/>
        <v/>
      </c>
      <c r="Z23" s="3">
        <f t="shared" si="7"/>
        <v>2</v>
      </c>
      <c r="AA23" s="3">
        <f t="shared" si="7"/>
        <v>2</v>
      </c>
      <c r="AB23" s="3">
        <f t="shared" si="7"/>
        <v>2</v>
      </c>
      <c r="AC23" s="3">
        <f t="shared" si="8"/>
        <v>2</v>
      </c>
      <c r="AD23" s="3">
        <f t="shared" si="8"/>
        <v>2</v>
      </c>
      <c r="AE23" s="3">
        <f t="shared" si="8"/>
        <v>2</v>
      </c>
      <c r="AF23" s="3">
        <f t="shared" si="8"/>
        <v>2</v>
      </c>
      <c r="AG23" s="3">
        <f t="shared" si="8"/>
        <v>2</v>
      </c>
      <c r="AH23" s="3">
        <f t="shared" si="8"/>
        <v>2</v>
      </c>
      <c r="AI23" s="3">
        <f t="shared" si="8"/>
        <v>2</v>
      </c>
      <c r="AJ23" s="3" t="str">
        <f t="shared" si="8"/>
        <v/>
      </c>
      <c r="AK23" s="3" t="str">
        <f t="shared" si="8"/>
        <v/>
      </c>
      <c r="AL23" s="3" t="str">
        <f t="shared" si="8"/>
        <v/>
      </c>
      <c r="AM23" s="118" t="str">
        <f t="shared" si="8"/>
        <v/>
      </c>
      <c r="AN23" s="35" t="str">
        <f t="shared" si="8"/>
        <v/>
      </c>
      <c r="AO23" s="23" t="str">
        <f t="shared" si="8"/>
        <v/>
      </c>
      <c r="AP23" s="3" t="str">
        <f t="shared" si="8"/>
        <v/>
      </c>
      <c r="AQ23" s="3" t="str">
        <f t="shared" si="8"/>
        <v/>
      </c>
      <c r="AR23" s="3" t="str">
        <f t="shared" si="8"/>
        <v/>
      </c>
      <c r="AS23" s="3" t="str">
        <f t="shared" si="9"/>
        <v/>
      </c>
      <c r="AT23" s="3" t="str">
        <f t="shared" si="9"/>
        <v/>
      </c>
      <c r="AU23" s="3" t="str">
        <f t="shared" si="9"/>
        <v/>
      </c>
      <c r="AV23" s="3" t="str">
        <f t="shared" si="9"/>
        <v/>
      </c>
      <c r="AW23" s="3" t="str">
        <f t="shared" si="9"/>
        <v/>
      </c>
      <c r="AX23" s="3" t="str">
        <f t="shared" si="9"/>
        <v/>
      </c>
      <c r="AY23" s="3" t="str">
        <f t="shared" si="9"/>
        <v/>
      </c>
      <c r="AZ23" s="3" t="str">
        <f t="shared" si="9"/>
        <v/>
      </c>
      <c r="BA23" s="3" t="str">
        <f t="shared" si="9"/>
        <v/>
      </c>
      <c r="BB23" s="3" t="str">
        <f t="shared" si="9"/>
        <v/>
      </c>
      <c r="BC23" s="3" t="str">
        <f t="shared" si="9"/>
        <v/>
      </c>
      <c r="BD23" s="3" t="str">
        <f t="shared" si="9"/>
        <v/>
      </c>
      <c r="BE23" s="3" t="str">
        <f t="shared" si="9"/>
        <v/>
      </c>
      <c r="BF23" s="3" t="str">
        <f t="shared" si="9"/>
        <v/>
      </c>
      <c r="BG23" s="3" t="str">
        <f t="shared" si="9"/>
        <v/>
      </c>
      <c r="BH23" s="3" t="str">
        <f t="shared" si="9"/>
        <v/>
      </c>
      <c r="BI23" s="3" t="str">
        <f t="shared" si="10"/>
        <v/>
      </c>
      <c r="BJ23" s="3" t="str">
        <f t="shared" si="10"/>
        <v/>
      </c>
      <c r="BK23" s="35" t="str">
        <f t="shared" si="10"/>
        <v/>
      </c>
    </row>
    <row r="24" spans="1:63" ht="15" customHeight="1" x14ac:dyDescent="0.2">
      <c r="A24" s="66">
        <v>11</v>
      </c>
      <c r="B24" s="67" t="s">
        <v>32</v>
      </c>
      <c r="C24" s="68" t="s">
        <v>10</v>
      </c>
      <c r="D24" s="69">
        <v>481</v>
      </c>
      <c r="E24" s="70">
        <v>2</v>
      </c>
      <c r="F24" s="2">
        <v>60</v>
      </c>
      <c r="G24" s="71">
        <v>0</v>
      </c>
      <c r="H24" s="72">
        <f t="shared" si="3"/>
        <v>42786</v>
      </c>
      <c r="I24" s="70">
        <v>-3</v>
      </c>
      <c r="J24" s="6">
        <f t="shared" si="6"/>
        <v>42787</v>
      </c>
      <c r="K24" s="19">
        <f t="shared" si="4"/>
        <v>8</v>
      </c>
      <c r="L24" s="13">
        <f t="shared" si="5"/>
        <v>42796</v>
      </c>
      <c r="M24" s="34" t="str">
        <f t="shared" si="7"/>
        <v/>
      </c>
      <c r="N24" s="3" t="str">
        <f t="shared" si="7"/>
        <v/>
      </c>
      <c r="O24" s="3" t="str">
        <f t="shared" si="7"/>
        <v/>
      </c>
      <c r="P24" s="3" t="str">
        <f t="shared" si="7"/>
        <v/>
      </c>
      <c r="Q24" s="3" t="str">
        <f t="shared" si="7"/>
        <v/>
      </c>
      <c r="R24" s="3" t="str">
        <f t="shared" si="7"/>
        <v/>
      </c>
      <c r="S24" s="3" t="str">
        <f t="shared" si="7"/>
        <v/>
      </c>
      <c r="T24" s="3" t="str">
        <f t="shared" si="7"/>
        <v/>
      </c>
      <c r="U24" s="3" t="str">
        <f t="shared" si="7"/>
        <v/>
      </c>
      <c r="V24" s="3" t="str">
        <f t="shared" si="7"/>
        <v/>
      </c>
      <c r="W24" s="3" t="str">
        <f t="shared" si="7"/>
        <v/>
      </c>
      <c r="X24" s="3" t="str">
        <f t="shared" si="7"/>
        <v/>
      </c>
      <c r="Y24" s="3" t="str">
        <f t="shared" si="7"/>
        <v/>
      </c>
      <c r="Z24" s="3" t="str">
        <f t="shared" si="7"/>
        <v/>
      </c>
      <c r="AA24" s="3" t="str">
        <f t="shared" si="7"/>
        <v/>
      </c>
      <c r="AB24" s="3" t="str">
        <f t="shared" si="7"/>
        <v/>
      </c>
      <c r="AC24" s="3" t="str">
        <f t="shared" si="8"/>
        <v/>
      </c>
      <c r="AD24" s="3" t="str">
        <f t="shared" si="8"/>
        <v/>
      </c>
      <c r="AE24" s="3" t="str">
        <f t="shared" si="8"/>
        <v/>
      </c>
      <c r="AF24" s="3" t="str">
        <f t="shared" si="8"/>
        <v/>
      </c>
      <c r="AG24" s="3">
        <f t="shared" si="8"/>
        <v>2</v>
      </c>
      <c r="AH24" s="3">
        <f t="shared" si="8"/>
        <v>2</v>
      </c>
      <c r="AI24" s="3">
        <f t="shared" si="8"/>
        <v>2</v>
      </c>
      <c r="AJ24" s="3">
        <f t="shared" si="8"/>
        <v>2</v>
      </c>
      <c r="AK24" s="3">
        <f t="shared" si="8"/>
        <v>2</v>
      </c>
      <c r="AL24" s="3">
        <f t="shared" si="8"/>
        <v>2</v>
      </c>
      <c r="AM24" s="118">
        <f t="shared" si="8"/>
        <v>2</v>
      </c>
      <c r="AN24" s="35">
        <f t="shared" si="8"/>
        <v>2</v>
      </c>
      <c r="AO24" s="23">
        <f t="shared" si="8"/>
        <v>2</v>
      </c>
      <c r="AP24" s="3" t="str">
        <f t="shared" si="8"/>
        <v/>
      </c>
      <c r="AQ24" s="3" t="str">
        <f t="shared" si="8"/>
        <v/>
      </c>
      <c r="AR24" s="3" t="str">
        <f t="shared" si="8"/>
        <v/>
      </c>
      <c r="AS24" s="3" t="str">
        <f t="shared" si="9"/>
        <v/>
      </c>
      <c r="AT24" s="3" t="str">
        <f t="shared" si="9"/>
        <v/>
      </c>
      <c r="AU24" s="3" t="str">
        <f t="shared" si="9"/>
        <v/>
      </c>
      <c r="AV24" s="3" t="str">
        <f t="shared" si="9"/>
        <v/>
      </c>
      <c r="AW24" s="3" t="str">
        <f t="shared" si="9"/>
        <v/>
      </c>
      <c r="AX24" s="3" t="str">
        <f t="shared" si="9"/>
        <v/>
      </c>
      <c r="AY24" s="3" t="str">
        <f t="shared" si="9"/>
        <v/>
      </c>
      <c r="AZ24" s="3" t="str">
        <f t="shared" si="9"/>
        <v/>
      </c>
      <c r="BA24" s="3" t="str">
        <f t="shared" si="9"/>
        <v/>
      </c>
      <c r="BB24" s="3" t="str">
        <f t="shared" si="9"/>
        <v/>
      </c>
      <c r="BC24" s="3" t="str">
        <f t="shared" si="9"/>
        <v/>
      </c>
      <c r="BD24" s="3" t="str">
        <f t="shared" si="9"/>
        <v/>
      </c>
      <c r="BE24" s="3" t="str">
        <f t="shared" si="9"/>
        <v/>
      </c>
      <c r="BF24" s="3" t="str">
        <f t="shared" si="9"/>
        <v/>
      </c>
      <c r="BG24" s="3" t="str">
        <f t="shared" si="9"/>
        <v/>
      </c>
      <c r="BH24" s="3" t="str">
        <f t="shared" si="9"/>
        <v/>
      </c>
      <c r="BI24" s="3" t="str">
        <f t="shared" si="10"/>
        <v/>
      </c>
      <c r="BJ24" s="3" t="str">
        <f t="shared" si="10"/>
        <v/>
      </c>
      <c r="BK24" s="35" t="str">
        <f t="shared" si="10"/>
        <v/>
      </c>
    </row>
    <row r="25" spans="1:63" ht="15" customHeight="1" x14ac:dyDescent="0.2">
      <c r="A25" s="73"/>
      <c r="B25" s="74" t="s">
        <v>18</v>
      </c>
      <c r="C25" s="75"/>
      <c r="D25" s="76"/>
      <c r="E25" s="77"/>
      <c r="F25" s="7"/>
      <c r="G25" s="78"/>
      <c r="H25" s="79"/>
      <c r="I25" s="77"/>
      <c r="J25" s="8"/>
      <c r="K25" s="9"/>
      <c r="L25" s="14"/>
      <c r="M25" s="34"/>
      <c r="N25" s="3"/>
      <c r="O25" s="3"/>
      <c r="P25" s="3"/>
      <c r="Q25" s="3"/>
      <c r="R25" s="3"/>
      <c r="S25" s="3"/>
      <c r="T25" s="3"/>
      <c r="U25" s="3"/>
      <c r="V25" s="3"/>
      <c r="W25" s="3"/>
      <c r="X25" s="3"/>
      <c r="Y25" s="3"/>
      <c r="Z25" s="3"/>
      <c r="AA25" s="3"/>
      <c r="AB25" s="3"/>
      <c r="AC25" s="3"/>
      <c r="AD25" s="3"/>
      <c r="AE25" s="3"/>
      <c r="AF25" s="3"/>
      <c r="AG25" s="3"/>
      <c r="AH25" s="3"/>
      <c r="AI25" s="3"/>
      <c r="AJ25" s="3"/>
      <c r="AK25" s="3"/>
      <c r="AL25" s="3"/>
      <c r="AM25" s="118"/>
      <c r="AN25" s="35"/>
      <c r="AO25" s="23"/>
      <c r="AP25" s="3"/>
      <c r="AQ25" s="3"/>
      <c r="AR25" s="3"/>
      <c r="AS25" s="3"/>
      <c r="AT25" s="3"/>
      <c r="AU25" s="3"/>
      <c r="AV25" s="3"/>
      <c r="AW25" s="3"/>
      <c r="AX25" s="3"/>
      <c r="AY25" s="3"/>
      <c r="AZ25" s="3"/>
      <c r="BA25" s="3"/>
      <c r="BB25" s="3"/>
      <c r="BC25" s="3"/>
      <c r="BD25" s="3"/>
      <c r="BE25" s="3"/>
      <c r="BF25" s="3"/>
      <c r="BG25" s="3"/>
      <c r="BH25" s="3"/>
      <c r="BI25" s="3"/>
      <c r="BJ25" s="3"/>
      <c r="BK25" s="35"/>
    </row>
    <row r="26" spans="1:63" ht="15" customHeight="1" x14ac:dyDescent="0.2">
      <c r="A26" s="66">
        <v>12</v>
      </c>
      <c r="B26" s="67" t="s">
        <v>33</v>
      </c>
      <c r="C26" s="68" t="s">
        <v>10</v>
      </c>
      <c r="D26" s="69">
        <v>204</v>
      </c>
      <c r="E26" s="70">
        <v>2</v>
      </c>
      <c r="F26" s="2">
        <v>30</v>
      </c>
      <c r="G26" s="71">
        <v>0</v>
      </c>
      <c r="H26" s="72">
        <f t="shared" si="3"/>
        <v>42796</v>
      </c>
      <c r="I26" s="70">
        <v>0</v>
      </c>
      <c r="J26" s="6">
        <f>IF($E$3,WORKDAY(L24,I26)+1,L24+I26+1)</f>
        <v>42797</v>
      </c>
      <c r="K26" s="19">
        <f t="shared" si="4"/>
        <v>6</v>
      </c>
      <c r="L26" s="13">
        <f t="shared" si="5"/>
        <v>42806</v>
      </c>
      <c r="M26" s="34" t="str">
        <f t="shared" si="7"/>
        <v/>
      </c>
      <c r="N26" s="3" t="str">
        <f t="shared" si="7"/>
        <v/>
      </c>
      <c r="O26" s="3" t="str">
        <f t="shared" si="7"/>
        <v/>
      </c>
      <c r="P26" s="3" t="str">
        <f t="shared" si="7"/>
        <v/>
      </c>
      <c r="Q26" s="3" t="str">
        <f t="shared" si="7"/>
        <v/>
      </c>
      <c r="R26" s="3" t="str">
        <f t="shared" si="7"/>
        <v/>
      </c>
      <c r="S26" s="3" t="str">
        <f t="shared" si="7"/>
        <v/>
      </c>
      <c r="T26" s="3" t="str">
        <f t="shared" si="7"/>
        <v/>
      </c>
      <c r="U26" s="3" t="str">
        <f t="shared" si="7"/>
        <v/>
      </c>
      <c r="V26" s="3" t="str">
        <f t="shared" si="7"/>
        <v/>
      </c>
      <c r="W26" s="3" t="str">
        <f t="shared" si="7"/>
        <v/>
      </c>
      <c r="X26" s="3" t="str">
        <f t="shared" si="7"/>
        <v/>
      </c>
      <c r="Y26" s="3" t="str">
        <f t="shared" si="7"/>
        <v/>
      </c>
      <c r="Z26" s="3" t="str">
        <f t="shared" si="7"/>
        <v/>
      </c>
      <c r="AA26" s="3" t="str">
        <f t="shared" si="7"/>
        <v/>
      </c>
      <c r="AB26" s="3" t="str">
        <f t="shared" si="7"/>
        <v/>
      </c>
      <c r="AC26" s="3" t="str">
        <f t="shared" si="8"/>
        <v/>
      </c>
      <c r="AD26" s="3" t="str">
        <f t="shared" si="8"/>
        <v/>
      </c>
      <c r="AE26" s="3" t="str">
        <f t="shared" si="8"/>
        <v/>
      </c>
      <c r="AF26" s="3" t="str">
        <f t="shared" si="8"/>
        <v/>
      </c>
      <c r="AG26" s="3" t="str">
        <f t="shared" si="8"/>
        <v/>
      </c>
      <c r="AH26" s="3" t="str">
        <f t="shared" si="8"/>
        <v/>
      </c>
      <c r="AI26" s="3" t="str">
        <f t="shared" si="8"/>
        <v/>
      </c>
      <c r="AJ26" s="3" t="str">
        <f t="shared" si="8"/>
        <v/>
      </c>
      <c r="AK26" s="3" t="str">
        <f t="shared" si="8"/>
        <v/>
      </c>
      <c r="AL26" s="3" t="str">
        <f t="shared" si="8"/>
        <v/>
      </c>
      <c r="AM26" s="118" t="str">
        <f t="shared" si="8"/>
        <v/>
      </c>
      <c r="AN26" s="35" t="str">
        <f t="shared" si="8"/>
        <v/>
      </c>
      <c r="AO26" s="23" t="str">
        <f t="shared" si="8"/>
        <v/>
      </c>
      <c r="AP26" s="3" t="str">
        <f t="shared" si="8"/>
        <v/>
      </c>
      <c r="AQ26" s="3" t="str">
        <f t="shared" si="8"/>
        <v/>
      </c>
      <c r="AR26" s="3" t="str">
        <f t="shared" si="8"/>
        <v/>
      </c>
      <c r="AS26" s="3" t="str">
        <f t="shared" si="9"/>
        <v/>
      </c>
      <c r="AT26" s="3" t="str">
        <f t="shared" si="9"/>
        <v/>
      </c>
      <c r="AU26" s="3" t="str">
        <f t="shared" si="9"/>
        <v/>
      </c>
      <c r="AV26" s="3" t="str">
        <f t="shared" si="9"/>
        <v/>
      </c>
      <c r="AW26" s="3" t="str">
        <f t="shared" si="9"/>
        <v/>
      </c>
      <c r="AX26" s="3" t="str">
        <f t="shared" si="9"/>
        <v/>
      </c>
      <c r="AY26" s="3" t="str">
        <f t="shared" si="9"/>
        <v/>
      </c>
      <c r="AZ26" s="3" t="str">
        <f t="shared" si="9"/>
        <v/>
      </c>
      <c r="BA26" s="3" t="str">
        <f t="shared" si="9"/>
        <v/>
      </c>
      <c r="BB26" s="3" t="str">
        <f t="shared" si="9"/>
        <v/>
      </c>
      <c r="BC26" s="3" t="str">
        <f t="shared" si="9"/>
        <v/>
      </c>
      <c r="BD26" s="3" t="str">
        <f t="shared" si="9"/>
        <v/>
      </c>
      <c r="BE26" s="3" t="str">
        <f t="shared" si="9"/>
        <v/>
      </c>
      <c r="BF26" s="3" t="str">
        <f t="shared" si="9"/>
        <v/>
      </c>
      <c r="BG26" s="3" t="str">
        <f t="shared" si="9"/>
        <v/>
      </c>
      <c r="BH26" s="3" t="str">
        <f t="shared" si="9"/>
        <v/>
      </c>
      <c r="BI26" s="3" t="str">
        <f t="shared" si="10"/>
        <v/>
      </c>
      <c r="BJ26" s="3" t="str">
        <f t="shared" si="10"/>
        <v/>
      </c>
      <c r="BK26" s="35" t="str">
        <f t="shared" si="10"/>
        <v/>
      </c>
    </row>
    <row r="27" spans="1:63" ht="15" customHeight="1" x14ac:dyDescent="0.2">
      <c r="A27" s="66">
        <v>13</v>
      </c>
      <c r="B27" s="67" t="s">
        <v>34</v>
      </c>
      <c r="C27" s="68" t="s">
        <v>22</v>
      </c>
      <c r="D27" s="69">
        <v>288</v>
      </c>
      <c r="E27" s="70">
        <v>2</v>
      </c>
      <c r="F27" s="2">
        <v>60</v>
      </c>
      <c r="G27" s="71">
        <v>0</v>
      </c>
      <c r="H27" s="72">
        <f t="shared" si="3"/>
        <v>42803</v>
      </c>
      <c r="I27" s="70">
        <v>-2</v>
      </c>
      <c r="J27" s="6">
        <f t="shared" si="6"/>
        <v>42804</v>
      </c>
      <c r="K27" s="19">
        <f t="shared" si="4"/>
        <v>4</v>
      </c>
      <c r="L27" s="13">
        <f t="shared" si="5"/>
        <v>42809</v>
      </c>
      <c r="M27" s="34" t="str">
        <f t="shared" si="7"/>
        <v/>
      </c>
      <c r="N27" s="3" t="str">
        <f t="shared" si="7"/>
        <v/>
      </c>
      <c r="O27" s="3" t="str">
        <f t="shared" si="7"/>
        <v/>
      </c>
      <c r="P27" s="3" t="str">
        <f t="shared" si="7"/>
        <v/>
      </c>
      <c r="Q27" s="3" t="str">
        <f t="shared" si="7"/>
        <v/>
      </c>
      <c r="R27" s="3" t="str">
        <f t="shared" si="7"/>
        <v/>
      </c>
      <c r="S27" s="3" t="str">
        <f t="shared" si="7"/>
        <v/>
      </c>
      <c r="T27" s="3" t="str">
        <f t="shared" si="7"/>
        <v/>
      </c>
      <c r="U27" s="3" t="str">
        <f t="shared" si="7"/>
        <v/>
      </c>
      <c r="V27" s="3" t="str">
        <f t="shared" si="7"/>
        <v/>
      </c>
      <c r="W27" s="3" t="str">
        <f t="shared" si="7"/>
        <v/>
      </c>
      <c r="X27" s="3" t="str">
        <f t="shared" si="7"/>
        <v/>
      </c>
      <c r="Y27" s="3" t="str">
        <f t="shared" si="7"/>
        <v/>
      </c>
      <c r="Z27" s="3" t="str">
        <f t="shared" si="7"/>
        <v/>
      </c>
      <c r="AA27" s="3" t="str">
        <f t="shared" si="7"/>
        <v/>
      </c>
      <c r="AB27" s="3" t="str">
        <f t="shared" si="7"/>
        <v/>
      </c>
      <c r="AC27" s="3" t="str">
        <f t="shared" si="8"/>
        <v/>
      </c>
      <c r="AD27" s="3" t="str">
        <f t="shared" si="8"/>
        <v/>
      </c>
      <c r="AE27" s="3" t="str">
        <f t="shared" si="8"/>
        <v/>
      </c>
      <c r="AF27" s="3" t="str">
        <f t="shared" si="8"/>
        <v/>
      </c>
      <c r="AG27" s="3" t="str">
        <f t="shared" si="8"/>
        <v/>
      </c>
      <c r="AH27" s="3" t="str">
        <f t="shared" si="8"/>
        <v/>
      </c>
      <c r="AI27" s="3" t="str">
        <f t="shared" si="8"/>
        <v/>
      </c>
      <c r="AJ27" s="3" t="str">
        <f t="shared" si="8"/>
        <v/>
      </c>
      <c r="AK27" s="3" t="str">
        <f t="shared" si="8"/>
        <v/>
      </c>
      <c r="AL27" s="3" t="str">
        <f t="shared" si="8"/>
        <v/>
      </c>
      <c r="AM27" s="118" t="str">
        <f t="shared" si="8"/>
        <v/>
      </c>
      <c r="AN27" s="35" t="str">
        <f t="shared" si="8"/>
        <v/>
      </c>
      <c r="AO27" s="23" t="str">
        <f t="shared" si="8"/>
        <v/>
      </c>
      <c r="AP27" s="3" t="str">
        <f t="shared" si="8"/>
        <v/>
      </c>
      <c r="AQ27" s="3" t="str">
        <f t="shared" si="8"/>
        <v/>
      </c>
      <c r="AR27" s="3" t="str">
        <f t="shared" si="8"/>
        <v/>
      </c>
      <c r="AS27" s="3" t="str">
        <f t="shared" si="9"/>
        <v/>
      </c>
      <c r="AT27" s="3" t="str">
        <f t="shared" si="9"/>
        <v/>
      </c>
      <c r="AU27" s="3" t="str">
        <f t="shared" si="9"/>
        <v/>
      </c>
      <c r="AV27" s="3" t="str">
        <f t="shared" si="9"/>
        <v/>
      </c>
      <c r="AW27" s="3" t="str">
        <f t="shared" si="9"/>
        <v/>
      </c>
      <c r="AX27" s="3" t="str">
        <f t="shared" si="9"/>
        <v/>
      </c>
      <c r="AY27" s="3" t="str">
        <f t="shared" si="9"/>
        <v/>
      </c>
      <c r="AZ27" s="3" t="str">
        <f t="shared" si="9"/>
        <v/>
      </c>
      <c r="BA27" s="3" t="str">
        <f t="shared" si="9"/>
        <v/>
      </c>
      <c r="BB27" s="3" t="str">
        <f t="shared" si="9"/>
        <v/>
      </c>
      <c r="BC27" s="3" t="str">
        <f t="shared" si="9"/>
        <v/>
      </c>
      <c r="BD27" s="3" t="str">
        <f t="shared" si="9"/>
        <v/>
      </c>
      <c r="BE27" s="3" t="str">
        <f t="shared" si="9"/>
        <v/>
      </c>
      <c r="BF27" s="3" t="str">
        <f t="shared" si="9"/>
        <v/>
      </c>
      <c r="BG27" s="3" t="str">
        <f t="shared" si="9"/>
        <v/>
      </c>
      <c r="BH27" s="3" t="str">
        <f t="shared" si="9"/>
        <v/>
      </c>
      <c r="BI27" s="3" t="str">
        <f t="shared" si="10"/>
        <v/>
      </c>
      <c r="BJ27" s="3" t="str">
        <f t="shared" si="10"/>
        <v/>
      </c>
      <c r="BK27" s="35" t="str">
        <f t="shared" si="10"/>
        <v/>
      </c>
    </row>
    <row r="28" spans="1:63" ht="15" customHeight="1" x14ac:dyDescent="0.2">
      <c r="A28" s="73"/>
      <c r="B28" s="74" t="s">
        <v>36</v>
      </c>
      <c r="C28" s="75"/>
      <c r="D28" s="76"/>
      <c r="E28" s="77"/>
      <c r="F28" s="7"/>
      <c r="G28" s="78"/>
      <c r="H28" s="79"/>
      <c r="I28" s="77"/>
      <c r="J28" s="8"/>
      <c r="K28" s="9"/>
      <c r="L28" s="14"/>
      <c r="M28" s="34"/>
      <c r="N28" s="3"/>
      <c r="O28" s="3"/>
      <c r="P28" s="3"/>
      <c r="Q28" s="3"/>
      <c r="R28" s="3"/>
      <c r="S28" s="3"/>
      <c r="T28" s="3"/>
      <c r="U28" s="3"/>
      <c r="V28" s="3"/>
      <c r="W28" s="3"/>
      <c r="X28" s="3"/>
      <c r="Y28" s="3"/>
      <c r="Z28" s="3"/>
      <c r="AA28" s="3"/>
      <c r="AB28" s="3"/>
      <c r="AC28" s="3"/>
      <c r="AD28" s="3"/>
      <c r="AE28" s="3"/>
      <c r="AF28" s="3"/>
      <c r="AG28" s="3"/>
      <c r="AH28" s="3"/>
      <c r="AI28" s="3"/>
      <c r="AJ28" s="3"/>
      <c r="AK28" s="3"/>
      <c r="AL28" s="3"/>
      <c r="AM28" s="118"/>
      <c r="AN28" s="35"/>
      <c r="AO28" s="23"/>
      <c r="AP28" s="3"/>
      <c r="AQ28" s="3"/>
      <c r="AR28" s="3"/>
      <c r="AS28" s="3"/>
      <c r="AT28" s="3"/>
      <c r="AU28" s="3"/>
      <c r="AV28" s="3"/>
      <c r="AW28" s="3"/>
      <c r="AX28" s="3"/>
      <c r="AY28" s="3"/>
      <c r="AZ28" s="3"/>
      <c r="BA28" s="3"/>
      <c r="BB28" s="3"/>
      <c r="BC28" s="3"/>
      <c r="BD28" s="3"/>
      <c r="BE28" s="3"/>
      <c r="BF28" s="3"/>
      <c r="BG28" s="3"/>
      <c r="BH28" s="3"/>
      <c r="BI28" s="3"/>
      <c r="BJ28" s="3"/>
      <c r="BK28" s="35"/>
    </row>
    <row r="29" spans="1:63" ht="15" customHeight="1" x14ac:dyDescent="0.2">
      <c r="A29" s="66">
        <v>14</v>
      </c>
      <c r="B29" s="67" t="s">
        <v>37</v>
      </c>
      <c r="C29" s="68" t="s">
        <v>22</v>
      </c>
      <c r="D29" s="69">
        <v>160</v>
      </c>
      <c r="E29" s="70">
        <v>4</v>
      </c>
      <c r="F29" s="2">
        <v>40</v>
      </c>
      <c r="G29" s="71">
        <v>0</v>
      </c>
      <c r="H29" s="72">
        <f t="shared" si="3"/>
        <v>42809</v>
      </c>
      <c r="I29" s="70">
        <v>0</v>
      </c>
      <c r="J29" s="6">
        <f>IF($E$3,WORKDAY(L27,I29)+1,L27+I29+1)</f>
        <v>42810</v>
      </c>
      <c r="K29" s="19">
        <f t="shared" si="4"/>
        <v>4</v>
      </c>
      <c r="L29" s="13">
        <f t="shared" si="5"/>
        <v>42815</v>
      </c>
      <c r="M29" s="34" t="str">
        <f t="shared" si="7"/>
        <v/>
      </c>
      <c r="N29" s="3" t="str">
        <f t="shared" si="7"/>
        <v/>
      </c>
      <c r="O29" s="3" t="str">
        <f t="shared" si="7"/>
        <v/>
      </c>
      <c r="P29" s="3" t="str">
        <f t="shared" si="7"/>
        <v/>
      </c>
      <c r="Q29" s="3" t="str">
        <f t="shared" si="7"/>
        <v/>
      </c>
      <c r="R29" s="3" t="str">
        <f t="shared" si="7"/>
        <v/>
      </c>
      <c r="S29" s="3" t="str">
        <f t="shared" si="7"/>
        <v/>
      </c>
      <c r="T29" s="3" t="str">
        <f t="shared" si="7"/>
        <v/>
      </c>
      <c r="U29" s="3" t="str">
        <f t="shared" si="7"/>
        <v/>
      </c>
      <c r="V29" s="3" t="str">
        <f t="shared" si="7"/>
        <v/>
      </c>
      <c r="W29" s="3" t="str">
        <f t="shared" si="7"/>
        <v/>
      </c>
      <c r="X29" s="3" t="str">
        <f t="shared" si="7"/>
        <v/>
      </c>
      <c r="Y29" s="3" t="str">
        <f t="shared" si="7"/>
        <v/>
      </c>
      <c r="Z29" s="3" t="str">
        <f t="shared" si="7"/>
        <v/>
      </c>
      <c r="AA29" s="3" t="str">
        <f t="shared" si="7"/>
        <v/>
      </c>
      <c r="AB29" s="3" t="str">
        <f t="shared" si="7"/>
        <v/>
      </c>
      <c r="AC29" s="3" t="str">
        <f t="shared" si="8"/>
        <v/>
      </c>
      <c r="AD29" s="3" t="str">
        <f t="shared" si="8"/>
        <v/>
      </c>
      <c r="AE29" s="3" t="str">
        <f t="shared" si="8"/>
        <v/>
      </c>
      <c r="AF29" s="3" t="str">
        <f t="shared" si="8"/>
        <v/>
      </c>
      <c r="AG29" s="3" t="str">
        <f t="shared" si="8"/>
        <v/>
      </c>
      <c r="AH29" s="3" t="str">
        <f t="shared" si="8"/>
        <v/>
      </c>
      <c r="AI29" s="3" t="str">
        <f t="shared" si="8"/>
        <v/>
      </c>
      <c r="AJ29" s="3" t="str">
        <f t="shared" si="8"/>
        <v/>
      </c>
      <c r="AK29" s="3" t="str">
        <f t="shared" si="8"/>
        <v/>
      </c>
      <c r="AL29" s="3" t="str">
        <f t="shared" si="8"/>
        <v/>
      </c>
      <c r="AM29" s="118" t="str">
        <f t="shared" si="8"/>
        <v/>
      </c>
      <c r="AN29" s="35" t="str">
        <f t="shared" si="8"/>
        <v/>
      </c>
      <c r="AO29" s="23" t="str">
        <f t="shared" si="8"/>
        <v/>
      </c>
      <c r="AP29" s="3" t="str">
        <f t="shared" si="8"/>
        <v/>
      </c>
      <c r="AQ29" s="3" t="str">
        <f t="shared" si="8"/>
        <v/>
      </c>
      <c r="AR29" s="3" t="str">
        <f t="shared" si="8"/>
        <v/>
      </c>
      <c r="AS29" s="3" t="str">
        <f t="shared" si="9"/>
        <v/>
      </c>
      <c r="AT29" s="3" t="str">
        <f t="shared" si="9"/>
        <v/>
      </c>
      <c r="AU29" s="3" t="str">
        <f t="shared" si="9"/>
        <v/>
      </c>
      <c r="AV29" s="3" t="str">
        <f t="shared" si="9"/>
        <v/>
      </c>
      <c r="AW29" s="3" t="str">
        <f t="shared" si="9"/>
        <v/>
      </c>
      <c r="AX29" s="3" t="str">
        <f t="shared" si="9"/>
        <v/>
      </c>
      <c r="AY29" s="3" t="str">
        <f t="shared" si="9"/>
        <v/>
      </c>
      <c r="AZ29" s="3" t="str">
        <f t="shared" si="9"/>
        <v/>
      </c>
      <c r="BA29" s="3" t="str">
        <f t="shared" si="9"/>
        <v/>
      </c>
      <c r="BB29" s="3" t="str">
        <f t="shared" si="9"/>
        <v/>
      </c>
      <c r="BC29" s="3" t="str">
        <f t="shared" si="9"/>
        <v/>
      </c>
      <c r="BD29" s="3" t="str">
        <f t="shared" si="9"/>
        <v/>
      </c>
      <c r="BE29" s="3" t="str">
        <f t="shared" si="9"/>
        <v/>
      </c>
      <c r="BF29" s="3" t="str">
        <f t="shared" si="9"/>
        <v/>
      </c>
      <c r="BG29" s="3" t="str">
        <f t="shared" si="9"/>
        <v/>
      </c>
      <c r="BH29" s="3" t="str">
        <f t="shared" si="9"/>
        <v/>
      </c>
      <c r="BI29" s="3" t="str">
        <f t="shared" si="10"/>
        <v/>
      </c>
      <c r="BJ29" s="3" t="str">
        <f t="shared" si="10"/>
        <v/>
      </c>
      <c r="BK29" s="35" t="str">
        <f t="shared" si="10"/>
        <v/>
      </c>
    </row>
    <row r="30" spans="1:63" ht="15" customHeight="1" x14ac:dyDescent="0.2">
      <c r="A30" s="81"/>
      <c r="B30" s="82" t="s">
        <v>35</v>
      </c>
      <c r="C30" s="83"/>
      <c r="D30" s="84"/>
      <c r="E30" s="85"/>
      <c r="F30" s="10"/>
      <c r="G30" s="86"/>
      <c r="H30" s="87"/>
      <c r="I30" s="85"/>
      <c r="J30" s="11"/>
      <c r="K30" s="12"/>
      <c r="L30" s="15"/>
      <c r="M30" s="34"/>
      <c r="N30" s="3"/>
      <c r="O30" s="3"/>
      <c r="P30" s="3"/>
      <c r="Q30" s="3"/>
      <c r="R30" s="3"/>
      <c r="S30" s="3"/>
      <c r="T30" s="3"/>
      <c r="U30" s="3"/>
      <c r="V30" s="3"/>
      <c r="W30" s="3"/>
      <c r="X30" s="3"/>
      <c r="Y30" s="3"/>
      <c r="Z30" s="3"/>
      <c r="AA30" s="3"/>
      <c r="AB30" s="3"/>
      <c r="AC30" s="3"/>
      <c r="AD30" s="3"/>
      <c r="AE30" s="3"/>
      <c r="AF30" s="3"/>
      <c r="AG30" s="3"/>
      <c r="AH30" s="3"/>
      <c r="AI30" s="3"/>
      <c r="AJ30" s="3"/>
      <c r="AK30" s="3"/>
      <c r="AL30" s="3"/>
      <c r="AM30" s="118"/>
      <c r="AN30" s="35"/>
      <c r="AO30" s="23"/>
      <c r="AP30" s="3"/>
      <c r="AQ30" s="3"/>
      <c r="AR30" s="3"/>
      <c r="AS30" s="3"/>
      <c r="AT30" s="3"/>
      <c r="AU30" s="3"/>
      <c r="AV30" s="3"/>
      <c r="AW30" s="3"/>
      <c r="AX30" s="3"/>
      <c r="AY30" s="3"/>
      <c r="AZ30" s="3"/>
      <c r="BA30" s="3"/>
      <c r="BB30" s="3"/>
      <c r="BC30" s="3"/>
      <c r="BD30" s="3"/>
      <c r="BE30" s="3"/>
      <c r="BF30" s="3"/>
      <c r="BG30" s="3"/>
      <c r="BH30" s="3"/>
      <c r="BI30" s="3"/>
      <c r="BJ30" s="3"/>
      <c r="BK30" s="35"/>
    </row>
    <row r="31" spans="1:63" ht="15" customHeight="1" x14ac:dyDescent="0.2">
      <c r="A31" s="73"/>
      <c r="B31" s="74" t="s">
        <v>38</v>
      </c>
      <c r="C31" s="75"/>
      <c r="D31" s="76"/>
      <c r="E31" s="77"/>
      <c r="F31" s="7"/>
      <c r="G31" s="78"/>
      <c r="H31" s="79"/>
      <c r="I31" s="77"/>
      <c r="J31" s="8"/>
      <c r="K31" s="9"/>
      <c r="L31" s="14"/>
      <c r="M31" s="34"/>
      <c r="N31" s="3"/>
      <c r="O31" s="3"/>
      <c r="P31" s="3"/>
      <c r="Q31" s="3"/>
      <c r="R31" s="3"/>
      <c r="S31" s="3"/>
      <c r="T31" s="3"/>
      <c r="U31" s="3"/>
      <c r="V31" s="3"/>
      <c r="W31" s="3"/>
      <c r="X31" s="3"/>
      <c r="Y31" s="3"/>
      <c r="Z31" s="3"/>
      <c r="AA31" s="3"/>
      <c r="AB31" s="3"/>
      <c r="AC31" s="3"/>
      <c r="AD31" s="3"/>
      <c r="AE31" s="3"/>
      <c r="AF31" s="3"/>
      <c r="AG31" s="3"/>
      <c r="AH31" s="3"/>
      <c r="AI31" s="3"/>
      <c r="AJ31" s="3"/>
      <c r="AK31" s="3"/>
      <c r="AL31" s="3"/>
      <c r="AM31" s="118"/>
      <c r="AN31" s="35"/>
      <c r="AO31" s="23"/>
      <c r="AP31" s="3"/>
      <c r="AQ31" s="3"/>
      <c r="AR31" s="3"/>
      <c r="AS31" s="3"/>
      <c r="AT31" s="3"/>
      <c r="AU31" s="3"/>
      <c r="AV31" s="3"/>
      <c r="AW31" s="3"/>
      <c r="AX31" s="3"/>
      <c r="AY31" s="3"/>
      <c r="AZ31" s="3"/>
      <c r="BA31" s="3"/>
      <c r="BB31" s="3"/>
      <c r="BC31" s="3"/>
      <c r="BD31" s="3"/>
      <c r="BE31" s="3"/>
      <c r="BF31" s="3"/>
      <c r="BG31" s="3"/>
      <c r="BH31" s="3"/>
      <c r="BI31" s="3"/>
      <c r="BJ31" s="3"/>
      <c r="BK31" s="35"/>
    </row>
    <row r="32" spans="1:63" ht="15" customHeight="1" x14ac:dyDescent="0.2">
      <c r="A32" s="66">
        <v>15</v>
      </c>
      <c r="B32" s="67" t="s">
        <v>27</v>
      </c>
      <c r="C32" s="68" t="s">
        <v>10</v>
      </c>
      <c r="D32" s="69">
        <v>63.7</v>
      </c>
      <c r="E32" s="70">
        <v>3</v>
      </c>
      <c r="F32" s="2">
        <v>30</v>
      </c>
      <c r="G32" s="71">
        <v>0.9</v>
      </c>
      <c r="H32" s="72">
        <f t="shared" si="3"/>
        <v>42767</v>
      </c>
      <c r="I32" s="70">
        <v>-35</v>
      </c>
      <c r="J32" s="6">
        <f>IF($E$3,WORKDAY(L29,I32)+1,L29+I32+1)</f>
        <v>42767</v>
      </c>
      <c r="K32" s="19">
        <f t="shared" si="4"/>
        <v>2</v>
      </c>
      <c r="L32" s="13">
        <f t="shared" si="5"/>
        <v>42768</v>
      </c>
      <c r="M32" s="34">
        <f t="shared" si="7"/>
        <v>3</v>
      </c>
      <c r="N32" s="3">
        <f t="shared" si="7"/>
        <v>3</v>
      </c>
      <c r="O32" s="3" t="str">
        <f t="shared" si="7"/>
        <v/>
      </c>
      <c r="P32" s="3" t="str">
        <f t="shared" si="7"/>
        <v/>
      </c>
      <c r="Q32" s="3" t="str">
        <f t="shared" si="7"/>
        <v/>
      </c>
      <c r="R32" s="3" t="str">
        <f t="shared" si="7"/>
        <v/>
      </c>
      <c r="S32" s="3" t="str">
        <f t="shared" si="7"/>
        <v/>
      </c>
      <c r="T32" s="3" t="str">
        <f t="shared" si="7"/>
        <v/>
      </c>
      <c r="U32" s="3" t="str">
        <f t="shared" si="7"/>
        <v/>
      </c>
      <c r="V32" s="3" t="str">
        <f t="shared" si="7"/>
        <v/>
      </c>
      <c r="W32" s="3" t="str">
        <f t="shared" si="7"/>
        <v/>
      </c>
      <c r="X32" s="3" t="str">
        <f t="shared" si="7"/>
        <v/>
      </c>
      <c r="Y32" s="3" t="str">
        <f t="shared" si="7"/>
        <v/>
      </c>
      <c r="Z32" s="3" t="str">
        <f t="shared" si="7"/>
        <v/>
      </c>
      <c r="AA32" s="3" t="str">
        <f t="shared" si="7"/>
        <v/>
      </c>
      <c r="AB32" s="3" t="str">
        <f t="shared" si="7"/>
        <v/>
      </c>
      <c r="AC32" s="3" t="str">
        <f t="shared" si="8"/>
        <v/>
      </c>
      <c r="AD32" s="3" t="str">
        <f t="shared" si="8"/>
        <v/>
      </c>
      <c r="AE32" s="3" t="str">
        <f t="shared" si="8"/>
        <v/>
      </c>
      <c r="AF32" s="3" t="str">
        <f t="shared" si="8"/>
        <v/>
      </c>
      <c r="AG32" s="3" t="str">
        <f t="shared" si="8"/>
        <v/>
      </c>
      <c r="AH32" s="3" t="str">
        <f t="shared" si="8"/>
        <v/>
      </c>
      <c r="AI32" s="3" t="str">
        <f t="shared" si="8"/>
        <v/>
      </c>
      <c r="AJ32" s="3" t="str">
        <f t="shared" si="8"/>
        <v/>
      </c>
      <c r="AK32" s="3" t="str">
        <f t="shared" si="8"/>
        <v/>
      </c>
      <c r="AL32" s="3" t="str">
        <f t="shared" si="8"/>
        <v/>
      </c>
      <c r="AM32" s="118" t="str">
        <f t="shared" si="8"/>
        <v/>
      </c>
      <c r="AN32" s="35" t="str">
        <f t="shared" si="8"/>
        <v/>
      </c>
      <c r="AO32" s="23" t="str">
        <f t="shared" si="8"/>
        <v/>
      </c>
      <c r="AP32" s="3" t="str">
        <f t="shared" si="8"/>
        <v/>
      </c>
      <c r="AQ32" s="3" t="str">
        <f t="shared" si="8"/>
        <v/>
      </c>
      <c r="AR32" s="3" t="str">
        <f t="shared" si="8"/>
        <v/>
      </c>
      <c r="AS32" s="3" t="str">
        <f t="shared" si="9"/>
        <v/>
      </c>
      <c r="AT32" s="3" t="str">
        <f t="shared" si="9"/>
        <v/>
      </c>
      <c r="AU32" s="3" t="str">
        <f t="shared" si="9"/>
        <v/>
      </c>
      <c r="AV32" s="3" t="str">
        <f t="shared" si="9"/>
        <v/>
      </c>
      <c r="AW32" s="3" t="str">
        <f t="shared" si="9"/>
        <v/>
      </c>
      <c r="AX32" s="3" t="str">
        <f t="shared" si="9"/>
        <v/>
      </c>
      <c r="AY32" s="3" t="str">
        <f t="shared" si="9"/>
        <v/>
      </c>
      <c r="AZ32" s="3" t="str">
        <f t="shared" si="9"/>
        <v/>
      </c>
      <c r="BA32" s="3" t="str">
        <f t="shared" si="9"/>
        <v/>
      </c>
      <c r="BB32" s="3" t="str">
        <f t="shared" si="9"/>
        <v/>
      </c>
      <c r="BC32" s="3" t="str">
        <f t="shared" si="9"/>
        <v/>
      </c>
      <c r="BD32" s="3" t="str">
        <f t="shared" si="9"/>
        <v/>
      </c>
      <c r="BE32" s="3" t="str">
        <f t="shared" si="9"/>
        <v/>
      </c>
      <c r="BF32" s="3" t="str">
        <f t="shared" ref="BF32:BK33" si="11">IF(AND(BF$10&gt;=$J32,BF$10&lt;=$L32),$E32,"")</f>
        <v/>
      </c>
      <c r="BG32" s="3" t="str">
        <f t="shared" si="11"/>
        <v/>
      </c>
      <c r="BH32" s="3" t="str">
        <f t="shared" si="11"/>
        <v/>
      </c>
      <c r="BI32" s="3" t="str">
        <f t="shared" si="11"/>
        <v/>
      </c>
      <c r="BJ32" s="3" t="str">
        <f t="shared" si="11"/>
        <v/>
      </c>
      <c r="BK32" s="35" t="str">
        <f t="shared" si="11"/>
        <v/>
      </c>
    </row>
    <row r="33" spans="1:63" ht="15" customHeight="1" x14ac:dyDescent="0.2">
      <c r="A33" s="66">
        <v>16</v>
      </c>
      <c r="B33" s="67" t="s">
        <v>21</v>
      </c>
      <c r="C33" s="68" t="s">
        <v>10</v>
      </c>
      <c r="D33" s="69">
        <v>25</v>
      </c>
      <c r="E33" s="70">
        <v>2</v>
      </c>
      <c r="F33" s="2">
        <v>25</v>
      </c>
      <c r="G33" s="71">
        <v>0.3</v>
      </c>
      <c r="H33" s="72">
        <f t="shared" si="3"/>
        <v>42768</v>
      </c>
      <c r="I33" s="70">
        <v>0</v>
      </c>
      <c r="J33" s="6">
        <f t="shared" si="6"/>
        <v>42769</v>
      </c>
      <c r="K33" s="19">
        <f t="shared" si="4"/>
        <v>1</v>
      </c>
      <c r="L33" s="13">
        <f t="shared" si="5"/>
        <v>42771</v>
      </c>
      <c r="M33" s="34" t="str">
        <f t="shared" si="7"/>
        <v/>
      </c>
      <c r="N33" s="3" t="str">
        <f t="shared" si="7"/>
        <v/>
      </c>
      <c r="O33" s="3">
        <f t="shared" si="7"/>
        <v>2</v>
      </c>
      <c r="P33" s="3">
        <f t="shared" si="7"/>
        <v>2</v>
      </c>
      <c r="Q33" s="3">
        <f t="shared" si="7"/>
        <v>2</v>
      </c>
      <c r="R33" s="3" t="str">
        <f t="shared" si="7"/>
        <v/>
      </c>
      <c r="S33" s="3" t="str">
        <f t="shared" si="7"/>
        <v/>
      </c>
      <c r="T33" s="3" t="str">
        <f t="shared" si="7"/>
        <v/>
      </c>
      <c r="U33" s="3" t="str">
        <f t="shared" si="7"/>
        <v/>
      </c>
      <c r="V33" s="3" t="str">
        <f t="shared" si="7"/>
        <v/>
      </c>
      <c r="W33" s="3" t="str">
        <f t="shared" si="7"/>
        <v/>
      </c>
      <c r="X33" s="3" t="str">
        <f t="shared" si="7"/>
        <v/>
      </c>
      <c r="Y33" s="3" t="str">
        <f t="shared" si="7"/>
        <v/>
      </c>
      <c r="Z33" s="3" t="str">
        <f t="shared" si="7"/>
        <v/>
      </c>
      <c r="AA33" s="3" t="str">
        <f t="shared" si="7"/>
        <v/>
      </c>
      <c r="AB33" s="3" t="str">
        <f t="shared" si="7"/>
        <v/>
      </c>
      <c r="AC33" s="3" t="str">
        <f t="shared" si="8"/>
        <v/>
      </c>
      <c r="AD33" s="3" t="str">
        <f t="shared" si="8"/>
        <v/>
      </c>
      <c r="AE33" s="3" t="str">
        <f t="shared" si="8"/>
        <v/>
      </c>
      <c r="AF33" s="3" t="str">
        <f t="shared" si="8"/>
        <v/>
      </c>
      <c r="AG33" s="3" t="str">
        <f t="shared" si="8"/>
        <v/>
      </c>
      <c r="AH33" s="3" t="str">
        <f t="shared" si="8"/>
        <v/>
      </c>
      <c r="AI33" s="3" t="str">
        <f t="shared" si="8"/>
        <v/>
      </c>
      <c r="AJ33" s="3" t="str">
        <f t="shared" si="8"/>
        <v/>
      </c>
      <c r="AK33" s="3" t="str">
        <f t="shared" si="8"/>
        <v/>
      </c>
      <c r="AL33" s="3" t="str">
        <f t="shared" si="8"/>
        <v/>
      </c>
      <c r="AM33" s="118" t="str">
        <f t="shared" si="8"/>
        <v/>
      </c>
      <c r="AN33" s="35" t="str">
        <f t="shared" si="8"/>
        <v/>
      </c>
      <c r="AO33" s="23" t="str">
        <f t="shared" si="8"/>
        <v/>
      </c>
      <c r="AP33" s="3" t="str">
        <f t="shared" si="8"/>
        <v/>
      </c>
      <c r="AQ33" s="3" t="str">
        <f t="shared" si="8"/>
        <v/>
      </c>
      <c r="AR33" s="3" t="str">
        <f t="shared" si="8"/>
        <v/>
      </c>
      <c r="AS33" s="3" t="str">
        <f t="shared" si="9"/>
        <v/>
      </c>
      <c r="AT33" s="3" t="str">
        <f t="shared" si="9"/>
        <v/>
      </c>
      <c r="AU33" s="3" t="str">
        <f t="shared" si="9"/>
        <v/>
      </c>
      <c r="AV33" s="3" t="str">
        <f t="shared" si="9"/>
        <v/>
      </c>
      <c r="AW33" s="3" t="str">
        <f t="shared" si="9"/>
        <v/>
      </c>
      <c r="AX33" s="3" t="str">
        <f t="shared" si="9"/>
        <v/>
      </c>
      <c r="AY33" s="3" t="str">
        <f t="shared" si="9"/>
        <v/>
      </c>
      <c r="AZ33" s="3" t="str">
        <f t="shared" si="9"/>
        <v/>
      </c>
      <c r="BA33" s="3" t="str">
        <f t="shared" si="9"/>
        <v/>
      </c>
      <c r="BB33" s="3" t="str">
        <f t="shared" si="9"/>
        <v/>
      </c>
      <c r="BC33" s="3" t="str">
        <f t="shared" si="9"/>
        <v/>
      </c>
      <c r="BD33" s="3" t="str">
        <f t="shared" si="9"/>
        <v/>
      </c>
      <c r="BE33" s="3" t="str">
        <f t="shared" ref="BE33" si="12">IF(AND(BE$10&gt;=$J33,BE$10&lt;=$L33),$E33,"")</f>
        <v/>
      </c>
      <c r="BF33" s="3" t="str">
        <f t="shared" si="11"/>
        <v/>
      </c>
      <c r="BG33" s="3" t="str">
        <f t="shared" si="11"/>
        <v/>
      </c>
      <c r="BH33" s="3" t="str">
        <f t="shared" si="11"/>
        <v/>
      </c>
      <c r="BI33" s="3" t="str">
        <f t="shared" si="11"/>
        <v/>
      </c>
      <c r="BJ33" s="3" t="str">
        <f t="shared" si="11"/>
        <v/>
      </c>
      <c r="BK33" s="35" t="str">
        <f t="shared" si="11"/>
        <v/>
      </c>
    </row>
    <row r="34" spans="1:63" ht="15" customHeight="1" x14ac:dyDescent="0.2">
      <c r="A34" s="66">
        <v>17</v>
      </c>
      <c r="B34" s="67" t="s">
        <v>23</v>
      </c>
      <c r="C34" s="68" t="s">
        <v>10</v>
      </c>
      <c r="D34" s="69">
        <v>188.95</v>
      </c>
      <c r="E34" s="70">
        <v>2</v>
      </c>
      <c r="F34" s="2">
        <v>25</v>
      </c>
      <c r="G34" s="71">
        <v>0.25</v>
      </c>
      <c r="H34" s="72">
        <f t="shared" si="3"/>
        <v>42772</v>
      </c>
      <c r="I34" s="70">
        <v>0</v>
      </c>
      <c r="J34" s="6">
        <f t="shared" si="6"/>
        <v>42772</v>
      </c>
      <c r="K34" s="19">
        <f t="shared" si="4"/>
        <v>7</v>
      </c>
      <c r="L34" s="13">
        <f t="shared" si="5"/>
        <v>42780</v>
      </c>
      <c r="M34" s="34" t="str">
        <f t="shared" si="7"/>
        <v/>
      </c>
      <c r="N34" s="3" t="str">
        <f t="shared" si="7"/>
        <v/>
      </c>
      <c r="O34" s="3" t="str">
        <f t="shared" si="7"/>
        <v/>
      </c>
      <c r="P34" s="3" t="str">
        <f t="shared" si="7"/>
        <v/>
      </c>
      <c r="Q34" s="3" t="str">
        <f t="shared" si="7"/>
        <v/>
      </c>
      <c r="R34" s="3">
        <f t="shared" si="7"/>
        <v>2</v>
      </c>
      <c r="S34" s="3">
        <f t="shared" si="7"/>
        <v>2</v>
      </c>
      <c r="T34" s="3">
        <f t="shared" si="7"/>
        <v>2</v>
      </c>
      <c r="U34" s="3">
        <f t="shared" si="7"/>
        <v>2</v>
      </c>
      <c r="V34" s="3">
        <f t="shared" si="7"/>
        <v>2</v>
      </c>
      <c r="W34" s="3">
        <f t="shared" si="7"/>
        <v>2</v>
      </c>
      <c r="X34" s="3">
        <f t="shared" si="7"/>
        <v>2</v>
      </c>
      <c r="Y34" s="3">
        <f t="shared" si="7"/>
        <v>2</v>
      </c>
      <c r="Z34" s="3">
        <f t="shared" si="7"/>
        <v>2</v>
      </c>
      <c r="AA34" s="3" t="str">
        <f t="shared" si="7"/>
        <v/>
      </c>
      <c r="AB34" s="3" t="str">
        <f t="shared" si="7"/>
        <v/>
      </c>
      <c r="AC34" s="3" t="str">
        <f t="shared" si="8"/>
        <v/>
      </c>
      <c r="AD34" s="3" t="str">
        <f t="shared" si="8"/>
        <v/>
      </c>
      <c r="AE34" s="3" t="str">
        <f t="shared" si="8"/>
        <v/>
      </c>
      <c r="AF34" s="3" t="str">
        <f t="shared" si="8"/>
        <v/>
      </c>
      <c r="AG34" s="3" t="str">
        <f t="shared" si="8"/>
        <v/>
      </c>
      <c r="AH34" s="3" t="str">
        <f t="shared" si="8"/>
        <v/>
      </c>
      <c r="AI34" s="3" t="str">
        <f t="shared" si="8"/>
        <v/>
      </c>
      <c r="AJ34" s="3" t="str">
        <f t="shared" si="8"/>
        <v/>
      </c>
      <c r="AK34" s="3" t="str">
        <f t="shared" si="8"/>
        <v/>
      </c>
      <c r="AL34" s="3" t="str">
        <f t="shared" si="8"/>
        <v/>
      </c>
      <c r="AM34" s="118" t="str">
        <f t="shared" si="8"/>
        <v/>
      </c>
      <c r="AN34" s="35" t="str">
        <f t="shared" si="8"/>
        <v/>
      </c>
      <c r="AO34" s="23" t="str">
        <f t="shared" si="8"/>
        <v/>
      </c>
      <c r="AP34" s="3" t="str">
        <f t="shared" si="8"/>
        <v/>
      </c>
      <c r="AQ34" s="3" t="str">
        <f t="shared" si="8"/>
        <v/>
      </c>
      <c r="AR34" s="3" t="str">
        <f t="shared" si="8"/>
        <v/>
      </c>
      <c r="AS34" s="3" t="str">
        <f t="shared" si="9"/>
        <v/>
      </c>
      <c r="AT34" s="3" t="str">
        <f t="shared" si="9"/>
        <v/>
      </c>
      <c r="AU34" s="3" t="str">
        <f t="shared" si="9"/>
        <v/>
      </c>
      <c r="AV34" s="3" t="str">
        <f t="shared" si="9"/>
        <v/>
      </c>
      <c r="AW34" s="3" t="str">
        <f t="shared" si="9"/>
        <v/>
      </c>
      <c r="AX34" s="3" t="str">
        <f t="shared" si="9"/>
        <v/>
      </c>
      <c r="AY34" s="3" t="str">
        <f t="shared" si="9"/>
        <v/>
      </c>
      <c r="AZ34" s="3" t="str">
        <f t="shared" si="9"/>
        <v/>
      </c>
      <c r="BA34" s="3" t="str">
        <f t="shared" si="9"/>
        <v/>
      </c>
      <c r="BB34" s="3" t="str">
        <f t="shared" si="9"/>
        <v/>
      </c>
      <c r="BC34" s="3" t="str">
        <f t="shared" si="9"/>
        <v/>
      </c>
      <c r="BD34" s="3" t="str">
        <f t="shared" si="9"/>
        <v/>
      </c>
      <c r="BE34" s="3" t="str">
        <f t="shared" si="9"/>
        <v/>
      </c>
      <c r="BF34" s="3" t="str">
        <f t="shared" si="9"/>
        <v/>
      </c>
      <c r="BG34" s="3" t="str">
        <f t="shared" si="9"/>
        <v/>
      </c>
      <c r="BH34" s="3" t="str">
        <f t="shared" si="9"/>
        <v/>
      </c>
      <c r="BI34" s="3" t="str">
        <f t="shared" si="10"/>
        <v/>
      </c>
      <c r="BJ34" s="3" t="str">
        <f t="shared" si="10"/>
        <v/>
      </c>
      <c r="BK34" s="35" t="str">
        <f t="shared" si="10"/>
        <v/>
      </c>
    </row>
    <row r="35" spans="1:63" ht="15" customHeight="1" x14ac:dyDescent="0.2">
      <c r="A35" s="66">
        <v>18</v>
      </c>
      <c r="B35" s="67" t="s">
        <v>24</v>
      </c>
      <c r="C35" s="68" t="s">
        <v>10</v>
      </c>
      <c r="D35" s="69">
        <v>188.95</v>
      </c>
      <c r="E35" s="70">
        <v>2</v>
      </c>
      <c r="F35" s="1">
        <v>30</v>
      </c>
      <c r="G35" s="71">
        <v>0</v>
      </c>
      <c r="H35" s="72">
        <f t="shared" si="3"/>
        <v>42774</v>
      </c>
      <c r="I35" s="70">
        <v>-4</v>
      </c>
      <c r="J35" s="6">
        <f t="shared" si="6"/>
        <v>42775</v>
      </c>
      <c r="K35" s="20">
        <f t="shared" si="4"/>
        <v>6</v>
      </c>
      <c r="L35" s="13">
        <f t="shared" si="5"/>
        <v>42782</v>
      </c>
      <c r="M35" s="34" t="str">
        <f t="shared" si="7"/>
        <v/>
      </c>
      <c r="N35" s="3" t="str">
        <f t="shared" si="7"/>
        <v/>
      </c>
      <c r="O35" s="3" t="str">
        <f t="shared" si="7"/>
        <v/>
      </c>
      <c r="P35" s="3" t="str">
        <f t="shared" si="7"/>
        <v/>
      </c>
      <c r="Q35" s="3" t="str">
        <f t="shared" si="7"/>
        <v/>
      </c>
      <c r="R35" s="3" t="str">
        <f t="shared" si="7"/>
        <v/>
      </c>
      <c r="S35" s="3" t="str">
        <f t="shared" si="7"/>
        <v/>
      </c>
      <c r="T35" s="3" t="str">
        <f t="shared" si="7"/>
        <v/>
      </c>
      <c r="U35" s="3">
        <f t="shared" si="7"/>
        <v>2</v>
      </c>
      <c r="V35" s="3">
        <f t="shared" si="7"/>
        <v>2</v>
      </c>
      <c r="W35" s="3">
        <f t="shared" si="7"/>
        <v>2</v>
      </c>
      <c r="X35" s="3">
        <f t="shared" si="7"/>
        <v>2</v>
      </c>
      <c r="Y35" s="3">
        <f t="shared" si="7"/>
        <v>2</v>
      </c>
      <c r="Z35" s="3">
        <f t="shared" si="7"/>
        <v>2</v>
      </c>
      <c r="AA35" s="3">
        <f t="shared" si="7"/>
        <v>2</v>
      </c>
      <c r="AB35" s="3">
        <f t="shared" si="7"/>
        <v>2</v>
      </c>
      <c r="AC35" s="3" t="str">
        <f t="shared" si="8"/>
        <v/>
      </c>
      <c r="AD35" s="3" t="str">
        <f t="shared" si="8"/>
        <v/>
      </c>
      <c r="AE35" s="3" t="str">
        <f t="shared" si="8"/>
        <v/>
      </c>
      <c r="AF35" s="3" t="str">
        <f t="shared" si="8"/>
        <v/>
      </c>
      <c r="AG35" s="3" t="str">
        <f t="shared" si="8"/>
        <v/>
      </c>
      <c r="AH35" s="3" t="str">
        <f t="shared" si="8"/>
        <v/>
      </c>
      <c r="AI35" s="3" t="str">
        <f t="shared" si="8"/>
        <v/>
      </c>
      <c r="AJ35" s="3" t="str">
        <f t="shared" si="8"/>
        <v/>
      </c>
      <c r="AK35" s="3" t="str">
        <f t="shared" si="8"/>
        <v/>
      </c>
      <c r="AL35" s="3" t="str">
        <f t="shared" si="8"/>
        <v/>
      </c>
      <c r="AM35" s="118" t="str">
        <f t="shared" si="8"/>
        <v/>
      </c>
      <c r="AN35" s="35" t="str">
        <f t="shared" si="8"/>
        <v/>
      </c>
      <c r="AO35" s="23" t="str">
        <f t="shared" si="8"/>
        <v/>
      </c>
      <c r="AP35" s="3" t="str">
        <f t="shared" si="8"/>
        <v/>
      </c>
      <c r="AQ35" s="3" t="str">
        <f t="shared" si="8"/>
        <v/>
      </c>
      <c r="AR35" s="3" t="str">
        <f t="shared" si="8"/>
        <v/>
      </c>
      <c r="AS35" s="3" t="str">
        <f t="shared" si="9"/>
        <v/>
      </c>
      <c r="AT35" s="3" t="str">
        <f t="shared" si="9"/>
        <v/>
      </c>
      <c r="AU35" s="3" t="str">
        <f t="shared" si="9"/>
        <v/>
      </c>
      <c r="AV35" s="3" t="str">
        <f t="shared" si="9"/>
        <v/>
      </c>
      <c r="AW35" s="3" t="str">
        <f t="shared" si="9"/>
        <v/>
      </c>
      <c r="AX35" s="3" t="str">
        <f t="shared" si="9"/>
        <v/>
      </c>
      <c r="AY35" s="3" t="str">
        <f t="shared" si="9"/>
        <v/>
      </c>
      <c r="AZ35" s="3" t="str">
        <f t="shared" si="9"/>
        <v/>
      </c>
      <c r="BA35" s="3" t="str">
        <f t="shared" si="9"/>
        <v/>
      </c>
      <c r="BB35" s="3" t="str">
        <f t="shared" si="9"/>
        <v/>
      </c>
      <c r="BC35" s="3" t="str">
        <f t="shared" si="9"/>
        <v/>
      </c>
      <c r="BD35" s="3" t="str">
        <f t="shared" si="9"/>
        <v/>
      </c>
      <c r="BE35" s="3" t="str">
        <f t="shared" si="9"/>
        <v/>
      </c>
      <c r="BF35" s="3" t="str">
        <f t="shared" si="9"/>
        <v/>
      </c>
      <c r="BG35" s="3" t="str">
        <f t="shared" si="9"/>
        <v/>
      </c>
      <c r="BH35" s="3" t="str">
        <f t="shared" si="9"/>
        <v/>
      </c>
      <c r="BI35" s="3" t="str">
        <f t="shared" si="10"/>
        <v/>
      </c>
      <c r="BJ35" s="3" t="str">
        <f t="shared" si="10"/>
        <v/>
      </c>
      <c r="BK35" s="35" t="str">
        <f t="shared" si="10"/>
        <v/>
      </c>
    </row>
    <row r="36" spans="1:63" ht="15" customHeight="1" thickBot="1" x14ac:dyDescent="0.25">
      <c r="A36" s="88">
        <v>19</v>
      </c>
      <c r="B36" s="89" t="s">
        <v>28</v>
      </c>
      <c r="C36" s="90" t="s">
        <v>10</v>
      </c>
      <c r="D36" s="160">
        <v>188.95</v>
      </c>
      <c r="E36" s="91">
        <v>2</v>
      </c>
      <c r="F36" s="16">
        <v>40</v>
      </c>
      <c r="G36" s="92">
        <v>0</v>
      </c>
      <c r="H36" s="93">
        <f t="shared" si="3"/>
        <v>42780</v>
      </c>
      <c r="I36" s="91">
        <v>-2</v>
      </c>
      <c r="J36" s="17">
        <f t="shared" si="6"/>
        <v>42781</v>
      </c>
      <c r="K36" s="21">
        <f t="shared" si="4"/>
        <v>4</v>
      </c>
      <c r="L36" s="18">
        <f t="shared" si="5"/>
        <v>42786</v>
      </c>
      <c r="M36" s="36" t="str">
        <f t="shared" si="7"/>
        <v/>
      </c>
      <c r="N36" s="37" t="str">
        <f t="shared" si="7"/>
        <v/>
      </c>
      <c r="O36" s="37" t="str">
        <f t="shared" si="7"/>
        <v/>
      </c>
      <c r="P36" s="37" t="str">
        <f t="shared" si="7"/>
        <v/>
      </c>
      <c r="Q36" s="37" t="str">
        <f t="shared" si="7"/>
        <v/>
      </c>
      <c r="R36" s="37" t="str">
        <f t="shared" si="7"/>
        <v/>
      </c>
      <c r="S36" s="37" t="str">
        <f t="shared" si="7"/>
        <v/>
      </c>
      <c r="T36" s="37" t="str">
        <f t="shared" si="7"/>
        <v/>
      </c>
      <c r="U36" s="37" t="str">
        <f t="shared" si="7"/>
        <v/>
      </c>
      <c r="V36" s="37" t="str">
        <f t="shared" si="7"/>
        <v/>
      </c>
      <c r="W36" s="37" t="str">
        <f t="shared" si="7"/>
        <v/>
      </c>
      <c r="X36" s="37" t="str">
        <f t="shared" si="7"/>
        <v/>
      </c>
      <c r="Y36" s="37" t="str">
        <f t="shared" si="7"/>
        <v/>
      </c>
      <c r="Z36" s="37" t="str">
        <f t="shared" si="7"/>
        <v/>
      </c>
      <c r="AA36" s="37">
        <f t="shared" si="7"/>
        <v>2</v>
      </c>
      <c r="AB36" s="37">
        <f t="shared" si="7"/>
        <v>2</v>
      </c>
      <c r="AC36" s="37">
        <f t="shared" si="8"/>
        <v>2</v>
      </c>
      <c r="AD36" s="37">
        <f t="shared" si="8"/>
        <v>2</v>
      </c>
      <c r="AE36" s="37">
        <f t="shared" si="8"/>
        <v>2</v>
      </c>
      <c r="AF36" s="37">
        <f t="shared" si="8"/>
        <v>2</v>
      </c>
      <c r="AG36" s="37" t="str">
        <f t="shared" si="8"/>
        <v/>
      </c>
      <c r="AH36" s="37" t="str">
        <f t="shared" si="8"/>
        <v/>
      </c>
      <c r="AI36" s="37" t="str">
        <f t="shared" si="8"/>
        <v/>
      </c>
      <c r="AJ36" s="37" t="str">
        <f t="shared" si="8"/>
        <v/>
      </c>
      <c r="AK36" s="37" t="str">
        <f t="shared" si="8"/>
        <v/>
      </c>
      <c r="AL36" s="37" t="str">
        <f t="shared" si="8"/>
        <v/>
      </c>
      <c r="AM36" s="119" t="str">
        <f t="shared" si="8"/>
        <v/>
      </c>
      <c r="AN36" s="38" t="str">
        <f t="shared" si="8"/>
        <v/>
      </c>
      <c r="AO36" s="23" t="str">
        <f t="shared" si="8"/>
        <v/>
      </c>
      <c r="AP36" s="3" t="str">
        <f t="shared" si="8"/>
        <v/>
      </c>
      <c r="AQ36" s="3" t="str">
        <f t="shared" si="8"/>
        <v/>
      </c>
      <c r="AR36" s="3" t="str">
        <f t="shared" si="8"/>
        <v/>
      </c>
      <c r="AS36" s="3" t="str">
        <f t="shared" si="9"/>
        <v/>
      </c>
      <c r="AT36" s="3" t="str">
        <f t="shared" si="9"/>
        <v/>
      </c>
      <c r="AU36" s="3" t="str">
        <f t="shared" si="9"/>
        <v/>
      </c>
      <c r="AV36" s="3" t="str">
        <f t="shared" si="9"/>
        <v/>
      </c>
      <c r="AW36" s="3" t="str">
        <f t="shared" si="9"/>
        <v/>
      </c>
      <c r="AX36" s="3" t="str">
        <f t="shared" si="9"/>
        <v/>
      </c>
      <c r="AY36" s="3" t="str">
        <f t="shared" si="9"/>
        <v/>
      </c>
      <c r="AZ36" s="3" t="str">
        <f t="shared" si="9"/>
        <v/>
      </c>
      <c r="BA36" s="3" t="str">
        <f t="shared" si="9"/>
        <v/>
      </c>
      <c r="BB36" s="3" t="str">
        <f t="shared" si="9"/>
        <v/>
      </c>
      <c r="BC36" s="3" t="str">
        <f t="shared" si="9"/>
        <v/>
      </c>
      <c r="BD36" s="3" t="str">
        <f t="shared" si="9"/>
        <v/>
      </c>
      <c r="BE36" s="3" t="str">
        <f t="shared" si="9"/>
        <v/>
      </c>
      <c r="BF36" s="3" t="str">
        <f t="shared" si="9"/>
        <v/>
      </c>
      <c r="BG36" s="3" t="str">
        <f t="shared" si="9"/>
        <v/>
      </c>
      <c r="BH36" s="3" t="str">
        <f t="shared" si="9"/>
        <v/>
      </c>
      <c r="BI36" s="3" t="str">
        <f t="shared" si="10"/>
        <v/>
      </c>
      <c r="BJ36" s="3" t="str">
        <f t="shared" si="10"/>
        <v/>
      </c>
      <c r="BK36" s="35" t="str">
        <f t="shared" si="10"/>
        <v/>
      </c>
    </row>
    <row r="37" spans="1:63" s="94" customFormat="1" ht="15" customHeight="1" x14ac:dyDescent="0.2">
      <c r="A37" s="50"/>
      <c r="C37" s="95"/>
      <c r="D37" s="158" t="s">
        <v>11</v>
      </c>
      <c r="E37" s="159"/>
      <c r="F37" s="159"/>
      <c r="G37" s="159"/>
      <c r="H37" s="159"/>
      <c r="I37" s="159"/>
      <c r="J37" s="159"/>
      <c r="K37" s="159"/>
      <c r="L37" s="96">
        <f>ROUNDUP(SUM(M37:BK37)/L38*D5,0)</f>
        <v>9</v>
      </c>
      <c r="M37" s="97">
        <f>SUM(M13:M36)</f>
        <v>8</v>
      </c>
      <c r="N37" s="97">
        <f>SUM(N13:N36)</f>
        <v>8</v>
      </c>
      <c r="O37" s="97">
        <f>SUM(O13:O36)</f>
        <v>9</v>
      </c>
      <c r="P37" s="97">
        <f>SUM(P13:P36)</f>
        <v>15</v>
      </c>
      <c r="Q37" s="97">
        <f>SUM(Q13:Q36)</f>
        <v>15</v>
      </c>
      <c r="R37" s="97">
        <f>SUM(R13:R36)</f>
        <v>15</v>
      </c>
      <c r="S37" s="97">
        <f>SUM(S13:S36)</f>
        <v>15</v>
      </c>
      <c r="T37" s="97">
        <f>SUM(T13:T36)</f>
        <v>15</v>
      </c>
      <c r="U37" s="97">
        <f>SUM(U13:U36)</f>
        <v>10</v>
      </c>
      <c r="V37" s="97">
        <f>SUM(V13:V36)</f>
        <v>12</v>
      </c>
      <c r="W37" s="97">
        <f>SUM(W13:W36)</f>
        <v>12</v>
      </c>
      <c r="X37" s="97">
        <f>SUM(X13:X36)</f>
        <v>12</v>
      </c>
      <c r="Y37" s="97">
        <f>SUM(Y13:Y36)</f>
        <v>12</v>
      </c>
      <c r="Z37" s="97">
        <f>SUM(Z13:Z36)</f>
        <v>14</v>
      </c>
      <c r="AA37" s="97">
        <f>SUM(AA13:AA36)</f>
        <v>12</v>
      </c>
      <c r="AB37" s="97">
        <f>SUM(AB13:AB36)</f>
        <v>8</v>
      </c>
      <c r="AC37" s="97">
        <f>SUM(AC13:AC36)</f>
        <v>6</v>
      </c>
      <c r="AD37" s="97">
        <f>SUM(AD13:AD36)</f>
        <v>6</v>
      </c>
      <c r="AE37" s="97">
        <f>SUM(AE13:AE36)</f>
        <v>6</v>
      </c>
      <c r="AF37" s="97">
        <f>SUM(AF13:AF36)</f>
        <v>4</v>
      </c>
      <c r="AG37" s="97">
        <f>SUM(AG13:AG36)</f>
        <v>4</v>
      </c>
      <c r="AH37" s="97">
        <f>SUM(AH13:AH36)</f>
        <v>4</v>
      </c>
      <c r="AI37" s="97">
        <f>SUM(AI13:AI36)</f>
        <v>4</v>
      </c>
      <c r="AJ37" s="97">
        <f>SUM(AJ13:AJ36)</f>
        <v>2</v>
      </c>
      <c r="AK37" s="97">
        <f>SUM(AK13:AK36)</f>
        <v>2</v>
      </c>
      <c r="AL37" s="97">
        <f>SUM(AL13:AL36)</f>
        <v>2</v>
      </c>
      <c r="AM37" s="120">
        <f>SUM(AM13:AM36)</f>
        <v>2</v>
      </c>
      <c r="AN37" s="97">
        <f>SUM(AN13:AN36)</f>
        <v>2</v>
      </c>
      <c r="AO37" s="97">
        <f>SUM(AO13:AO36)</f>
        <v>2</v>
      </c>
      <c r="AP37" s="97">
        <f>SUM(AP13:AP36)</f>
        <v>0</v>
      </c>
      <c r="AQ37" s="97">
        <f>SUM(AQ13:AQ36)</f>
        <v>0</v>
      </c>
      <c r="AR37" s="97">
        <f>SUM(AR13:AR36)</f>
        <v>0</v>
      </c>
      <c r="AS37" s="97">
        <f>SUM(AS13:AS36)</f>
        <v>0</v>
      </c>
      <c r="AT37" s="97">
        <f>SUM(AT13:AT36)</f>
        <v>0</v>
      </c>
      <c r="AU37" s="97">
        <f>SUM(AU13:AU36)</f>
        <v>0</v>
      </c>
      <c r="AV37" s="97">
        <f>SUM(AV13:AV36)</f>
        <v>0</v>
      </c>
      <c r="AW37" s="97">
        <f>SUM(AW13:AW36)</f>
        <v>0</v>
      </c>
      <c r="AX37" s="97">
        <f>SUM(AX13:AX36)</f>
        <v>0</v>
      </c>
      <c r="AY37" s="97">
        <f>SUM(AY13:AY36)</f>
        <v>0</v>
      </c>
      <c r="AZ37" s="97">
        <f>SUM(AZ13:AZ36)</f>
        <v>0</v>
      </c>
      <c r="BA37" s="97">
        <f>SUM(BA13:BA36)</f>
        <v>0</v>
      </c>
      <c r="BB37" s="97">
        <f>SUM(BB13:BB36)</f>
        <v>0</v>
      </c>
      <c r="BC37" s="97">
        <f>SUM(BC13:BC36)</f>
        <v>0</v>
      </c>
      <c r="BD37" s="97">
        <f>SUM(BD13:BD36)</f>
        <v>0</v>
      </c>
      <c r="BE37" s="97">
        <f>SUM(BE13:BE36)</f>
        <v>0</v>
      </c>
      <c r="BF37" s="97">
        <f>SUM(BF13:BF36)</f>
        <v>0</v>
      </c>
      <c r="BG37" s="97">
        <f>SUM(BG13:BG36)</f>
        <v>0</v>
      </c>
      <c r="BH37" s="97">
        <f>SUM(BH13:BH36)</f>
        <v>0</v>
      </c>
      <c r="BI37" s="97">
        <f>SUM(BI13:BI36)</f>
        <v>0</v>
      </c>
      <c r="BJ37" s="97">
        <f>SUM(BJ13:BJ36)</f>
        <v>0</v>
      </c>
      <c r="BK37" s="97">
        <f>SUM(BK13:BK36)</f>
        <v>0</v>
      </c>
    </row>
    <row r="38" spans="1:63" s="94" customFormat="1" ht="15" customHeight="1" x14ac:dyDescent="0.2">
      <c r="A38" s="50"/>
      <c r="D38" s="127" t="s">
        <v>12</v>
      </c>
      <c r="E38" s="128"/>
      <c r="F38" s="128"/>
      <c r="G38" s="128"/>
      <c r="H38" s="128"/>
      <c r="I38" s="128"/>
      <c r="J38" s="128"/>
      <c r="K38" s="128"/>
      <c r="L38" s="98">
        <f>SUM(M38:BK38)*D5</f>
        <v>29</v>
      </c>
      <c r="M38" s="99">
        <f>IF(M37&gt;0,1,0)</f>
        <v>1</v>
      </c>
      <c r="N38" s="99">
        <f t="shared" ref="N38:BK38" si="13">IF(N37&gt;0,1,0)</f>
        <v>1</v>
      </c>
      <c r="O38" s="99">
        <f t="shared" si="13"/>
        <v>1</v>
      </c>
      <c r="P38" s="99">
        <f t="shared" si="13"/>
        <v>1</v>
      </c>
      <c r="Q38" s="99">
        <f t="shared" si="13"/>
        <v>1</v>
      </c>
      <c r="R38" s="99">
        <f t="shared" si="13"/>
        <v>1</v>
      </c>
      <c r="S38" s="99">
        <f t="shared" si="13"/>
        <v>1</v>
      </c>
      <c r="T38" s="99">
        <f t="shared" si="13"/>
        <v>1</v>
      </c>
      <c r="U38" s="99">
        <f t="shared" si="13"/>
        <v>1</v>
      </c>
      <c r="V38" s="99">
        <f t="shared" si="13"/>
        <v>1</v>
      </c>
      <c r="W38" s="99">
        <f t="shared" si="13"/>
        <v>1</v>
      </c>
      <c r="X38" s="99">
        <f t="shared" si="13"/>
        <v>1</v>
      </c>
      <c r="Y38" s="99">
        <f t="shared" si="13"/>
        <v>1</v>
      </c>
      <c r="Z38" s="99">
        <f t="shared" si="13"/>
        <v>1</v>
      </c>
      <c r="AA38" s="99">
        <f t="shared" si="13"/>
        <v>1</v>
      </c>
      <c r="AB38" s="99">
        <f t="shared" si="13"/>
        <v>1</v>
      </c>
      <c r="AC38" s="99">
        <f t="shared" si="13"/>
        <v>1</v>
      </c>
      <c r="AD38" s="99">
        <f t="shared" si="13"/>
        <v>1</v>
      </c>
      <c r="AE38" s="99">
        <f t="shared" si="13"/>
        <v>1</v>
      </c>
      <c r="AF38" s="99">
        <f t="shared" si="13"/>
        <v>1</v>
      </c>
      <c r="AG38" s="99">
        <f t="shared" si="13"/>
        <v>1</v>
      </c>
      <c r="AH38" s="99">
        <f t="shared" si="13"/>
        <v>1</v>
      </c>
      <c r="AI38" s="99">
        <f t="shared" si="13"/>
        <v>1</v>
      </c>
      <c r="AJ38" s="99">
        <f t="shared" si="13"/>
        <v>1</v>
      </c>
      <c r="AK38" s="99">
        <f t="shared" si="13"/>
        <v>1</v>
      </c>
      <c r="AL38" s="99">
        <f t="shared" si="13"/>
        <v>1</v>
      </c>
      <c r="AM38" s="121">
        <f t="shared" si="13"/>
        <v>1</v>
      </c>
      <c r="AN38" s="99">
        <f t="shared" si="13"/>
        <v>1</v>
      </c>
      <c r="AO38" s="99">
        <f t="shared" si="13"/>
        <v>1</v>
      </c>
      <c r="AP38" s="99">
        <f t="shared" si="13"/>
        <v>0</v>
      </c>
      <c r="AQ38" s="99">
        <f t="shared" si="13"/>
        <v>0</v>
      </c>
      <c r="AR38" s="99">
        <f t="shared" si="13"/>
        <v>0</v>
      </c>
      <c r="AS38" s="99">
        <f t="shared" si="13"/>
        <v>0</v>
      </c>
      <c r="AT38" s="99">
        <f t="shared" si="13"/>
        <v>0</v>
      </c>
      <c r="AU38" s="99">
        <f t="shared" si="13"/>
        <v>0</v>
      </c>
      <c r="AV38" s="99">
        <f t="shared" si="13"/>
        <v>0</v>
      </c>
      <c r="AW38" s="99">
        <f t="shared" si="13"/>
        <v>0</v>
      </c>
      <c r="AX38" s="99">
        <f t="shared" si="13"/>
        <v>0</v>
      </c>
      <c r="AY38" s="99">
        <f t="shared" si="13"/>
        <v>0</v>
      </c>
      <c r="AZ38" s="99">
        <f t="shared" si="13"/>
        <v>0</v>
      </c>
      <c r="BA38" s="99">
        <f t="shared" si="13"/>
        <v>0</v>
      </c>
      <c r="BB38" s="99">
        <f t="shared" si="13"/>
        <v>0</v>
      </c>
      <c r="BC38" s="99">
        <f t="shared" si="13"/>
        <v>0</v>
      </c>
      <c r="BD38" s="99">
        <f t="shared" si="13"/>
        <v>0</v>
      </c>
      <c r="BE38" s="99">
        <f t="shared" si="13"/>
        <v>0</v>
      </c>
      <c r="BF38" s="99">
        <f t="shared" si="13"/>
        <v>0</v>
      </c>
      <c r="BG38" s="99">
        <f t="shared" si="13"/>
        <v>0</v>
      </c>
      <c r="BH38" s="99">
        <f t="shared" si="13"/>
        <v>0</v>
      </c>
      <c r="BI38" s="99">
        <f t="shared" si="13"/>
        <v>0</v>
      </c>
      <c r="BJ38" s="99">
        <f t="shared" si="13"/>
        <v>0</v>
      </c>
      <c r="BK38" s="99">
        <f t="shared" si="13"/>
        <v>0</v>
      </c>
    </row>
    <row r="39" spans="1:63" ht="15" customHeight="1" x14ac:dyDescent="0.2">
      <c r="B39" s="101"/>
      <c r="C39" s="102"/>
      <c r="D39" s="103"/>
      <c r="E39" s="104"/>
      <c r="F39" s="105"/>
      <c r="G39" s="105"/>
      <c r="H39" s="105"/>
      <c r="I39" s="104"/>
      <c r="J39" s="106"/>
      <c r="K39" s="107"/>
      <c r="L39" s="108"/>
    </row>
  </sheetData>
  <sheetProtection formatCells="0" formatColumns="0" formatRows="0" insertColumns="0" insertRows="0" insertHyperlinks="0" deleteColumns="0" deleteRows="0" sort="0" autoFilter="0" pivotTables="0"/>
  <mergeCells count="28">
    <mergeCell ref="H8:H10"/>
    <mergeCell ref="D37:K37"/>
    <mergeCell ref="I8:I10"/>
    <mergeCell ref="J8:L8"/>
    <mergeCell ref="J9:J10"/>
    <mergeCell ref="K9:K10"/>
    <mergeCell ref="L9:L10"/>
    <mergeCell ref="A8:A10"/>
    <mergeCell ref="C8:C10"/>
    <mergeCell ref="D8:D10"/>
    <mergeCell ref="B8:B10"/>
    <mergeCell ref="E8:E10"/>
    <mergeCell ref="D38:K38"/>
    <mergeCell ref="M8:P8"/>
    <mergeCell ref="BA8:BD8"/>
    <mergeCell ref="BE8:BH8"/>
    <mergeCell ref="BI8:BK8"/>
    <mergeCell ref="Q8:T8"/>
    <mergeCell ref="U8:X8"/>
    <mergeCell ref="Y8:AB8"/>
    <mergeCell ref="AS8:AV8"/>
    <mergeCell ref="AW8:AZ8"/>
    <mergeCell ref="AC8:AF8"/>
    <mergeCell ref="AG8:AJ8"/>
    <mergeCell ref="AK8:AN8"/>
    <mergeCell ref="AO8:AR8"/>
    <mergeCell ref="F8:F10"/>
    <mergeCell ref="G8:G10"/>
  </mergeCells>
  <phoneticPr fontId="24" type="noConversion"/>
  <conditionalFormatting sqref="M13:BK36">
    <cfRule type="expression" dxfId="2" priority="16" stopIfTrue="1">
      <formula>AND($B13&lt;&gt;"",M$10&gt;=$J13,M$10&lt;=$L13)</formula>
    </cfRule>
  </conditionalFormatting>
  <conditionalFormatting sqref="M13:BK36">
    <cfRule type="expression" dxfId="1" priority="5" stopIfTrue="1">
      <formula>AND($B13&lt;&gt;"",M$10&gt;=$J13,M$10&lt;=$H13)</formula>
    </cfRule>
  </conditionalFormatting>
  <conditionalFormatting sqref="M10:BK10">
    <cfRule type="expression" dxfId="0" priority="1" stopIfTrue="1">
      <formula>OR(WEEKDAY(M10,3)=5,WEEKDAY(M10,3)=6)</formula>
    </cfRule>
  </conditionalFormatting>
  <dataValidations count="2">
    <dataValidation type="date" operator="greaterThan" allowBlank="1" showInputMessage="1" showErrorMessage="1" sqref="D3 HG3 RC3 AAY3 AKU3 AUQ3 BEM3 BOI3 BYE3 CIA3 CRW3 DBS3 DLO3 DVK3 EFG3 EPC3 EYY3 FIU3 FSQ3 GCM3 GMI3 GWE3 HGA3 HPW3 HZS3 IJO3 ITK3 JDG3 JNC3 JWY3 KGU3 KQQ3 LAM3 LKI3 LUE3 MEA3 MNW3 MXS3 NHO3 NRK3 OBG3 OLC3 OUY3 PEU3 POQ3 PYM3 QII3 QSE3 RCA3 RLW3 RVS3 SFO3 SPK3 SZG3 TJC3 TSY3 UCU3 UMQ3 UWM3 VGI3 VQE3 WAA3 WJW3 WTS3">
      <formula1>1</formula1>
    </dataValidation>
    <dataValidation type="whole" operator="greaterThan" allowBlank="1" showInputMessage="1" showErrorMessage="1" sqref="D5 HG5 RC5 AAY5 AKU5 AUQ5 BEM5 BOI5 BYE5 CIA5 CRW5 DBS5 DLO5 DVK5 EFG5 EPC5 EYY5 FIU5 FSQ5 GCM5 GMI5 GWE5 HGA5 HPW5 HZS5 IJO5 ITK5 JDG5 JNC5 JWY5 KGU5 KQQ5 LAM5 LKI5 LUE5 MEA5 MNW5 MXS5 NHO5 NRK5 OBG5 OLC5 OUY5 PEU5 POQ5 PYM5 QII5 QSE5 RCA5 RLW5 RVS5 SFO5 SPK5 SZG5 TJC5 TSY5 UCU5 UMQ5 UWM5 VGI5 VQE5 WAA5 WJW5 WTS5">
      <formula1>1</formula1>
    </dataValidation>
  </dataValidations>
  <pageMargins left="0.19685039370078741" right="0.27559055118110237" top="0.19685039370078741" bottom="0" header="0.15748031496062992" footer="0.19685039370078741"/>
  <pageSetup paperSize="9" scale="62"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5</xdr:row>
                    <xdr:rowOff>19050</xdr:rowOff>
                  </from>
                  <to>
                    <xdr:col>6</xdr:col>
                    <xdr:colOff>85725</xdr:colOff>
                    <xdr:row>6</xdr:row>
                    <xdr:rowOff>85725</xdr:rowOff>
                  </to>
                </anchor>
              </controlPr>
            </control>
          </mc:Choice>
        </mc:AlternateContent>
        <mc:AlternateContent xmlns:mc="http://schemas.openxmlformats.org/markup-compatibility/2006">
          <mc:Choice Requires="x14">
            <control shapeId="1029" r:id="rId5" name="Spinner 5">
              <controlPr defaultSize="0" autoPict="0">
                <anchor moveWithCells="1" sizeWithCells="1">
                  <from>
                    <xdr:col>4</xdr:col>
                    <xdr:colOff>47625</xdr:colOff>
                    <xdr:row>4</xdr:row>
                    <xdr:rowOff>9525</xdr:rowOff>
                  </from>
                  <to>
                    <xdr:col>4</xdr:col>
                    <xdr:colOff>219075</xdr:colOff>
                    <xdr:row>5</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0</xdr:colOff>
                    <xdr:row>5</xdr:row>
                    <xdr:rowOff>19050</xdr:rowOff>
                  </from>
                  <to>
                    <xdr:col>6</xdr:col>
                    <xdr:colOff>85725</xdr:colOff>
                    <xdr:row>6</xdr:row>
                    <xdr:rowOff>85725</xdr:rowOff>
                  </to>
                </anchor>
              </controlPr>
            </control>
          </mc:Choice>
        </mc:AlternateContent>
        <mc:AlternateContent xmlns:mc="http://schemas.openxmlformats.org/markup-compatibility/2006">
          <mc:Choice Requires="x14">
            <control shapeId="1032" r:id="rId7" name="Spinner 8">
              <controlPr defaultSize="0" autoPict="0">
                <anchor moveWithCells="1" sizeWithCells="1">
                  <from>
                    <xdr:col>4</xdr:col>
                    <xdr:colOff>47625</xdr:colOff>
                    <xdr:row>4</xdr:row>
                    <xdr:rowOff>9525</xdr:rowOff>
                  </from>
                  <to>
                    <xdr:col>4</xdr:col>
                    <xdr:colOff>219075</xdr:colOff>
                    <xdr:row>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График</vt:lpstr>
      <vt:lpstr>График!Print_Area</vt:lpstr>
      <vt:lpstr>График!Print_Titles</vt:lpstr>
    </vt:vector>
  </TitlesOfParts>
  <Company>RKS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dc:creator>
  <cp:lastModifiedBy>Борисыч</cp:lastModifiedBy>
  <cp:lastPrinted>2017-01-23T08:58:02Z</cp:lastPrinted>
  <dcterms:created xsi:type="dcterms:W3CDTF">2010-05-04T06:34:50Z</dcterms:created>
  <dcterms:modified xsi:type="dcterms:W3CDTF">2017-01-23T18:57:32Z</dcterms:modified>
</cp:coreProperties>
</file>