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0460" windowHeight="7695" tabRatio="586"/>
  </bookViews>
  <sheets>
    <sheet name="Факт" sheetId="3" r:id="rId1"/>
    <sheet name="ввод данных" sheetId="4" r:id="rId2"/>
  </sheets>
  <definedNames>
    <definedName name="_xlnm._FilterDatabase" localSheetId="0" hidden="1">Факт!$A$1:$O$5</definedName>
  </definedNames>
  <calcPr calcId="145621"/>
</workbook>
</file>

<file path=xl/calcChain.xml><?xml version="1.0" encoding="utf-8"?>
<calcChain xmlns="http://schemas.openxmlformats.org/spreadsheetml/2006/main">
  <c r="O3" i="3" l="1"/>
  <c r="O4" i="3"/>
  <c r="O5" i="3"/>
  <c r="O2" i="3"/>
  <c r="K2" i="3" l="1"/>
  <c r="M2" i="3"/>
  <c r="N2" i="3" s="1"/>
  <c r="M3" i="3"/>
  <c r="M4" i="3"/>
  <c r="M5" i="3"/>
  <c r="N5" i="3" l="1"/>
  <c r="N4" i="3"/>
  <c r="N3" i="3"/>
  <c r="K3" i="3"/>
  <c r="K4" i="3"/>
  <c r="K5" i="3"/>
</calcChain>
</file>

<file path=xl/sharedStrings.xml><?xml version="1.0" encoding="utf-8"?>
<sst xmlns="http://schemas.openxmlformats.org/spreadsheetml/2006/main" count="58" uniqueCount="44">
  <si>
    <t>Подразделение</t>
  </si>
  <si>
    <t>Ивано-Франковск</t>
  </si>
  <si>
    <t>Регион</t>
  </si>
  <si>
    <t>Ф.И.О.</t>
  </si>
  <si>
    <t>РОП</t>
  </si>
  <si>
    <t>ТП</t>
  </si>
  <si>
    <t>ТМ</t>
  </si>
  <si>
    <t>Должность</t>
  </si>
  <si>
    <t>Направление продаж</t>
  </si>
  <si>
    <t>МРН</t>
  </si>
  <si>
    <t>РОП Яремко Андрей</t>
  </si>
  <si>
    <t>ЭИ</t>
  </si>
  <si>
    <t>опт</t>
  </si>
  <si>
    <t>ОПМ</t>
  </si>
  <si>
    <t>ЭИ, % от стандарта БМ</t>
  </si>
  <si>
    <t>ЭИ, % от оборота</t>
  </si>
  <si>
    <t>Оборот ЭИ ПЛАН</t>
  </si>
  <si>
    <t>МРН ОПМ Череватий Роман</t>
  </si>
  <si>
    <t>МРН ОПТЛевінський Андрій (ТП)</t>
  </si>
  <si>
    <t>МРН ЭИ Фатула Юліан</t>
  </si>
  <si>
    <t xml:space="preserve">100% и более - </t>
  </si>
  <si>
    <t xml:space="preserve">90%-99% - </t>
  </si>
  <si>
    <t xml:space="preserve">80%-89% - </t>
  </si>
  <si>
    <t xml:space="preserve">менее 80% - </t>
  </si>
  <si>
    <t>% выполнения филиального плана по ЭИ и ОПМ:</t>
  </si>
  <si>
    <t>%выполнения</t>
  </si>
  <si>
    <t>Коэффициенты:</t>
  </si>
  <si>
    <t>Оборот филиала ПЛАН</t>
  </si>
  <si>
    <t>Оборот филиала ФАКТ</t>
  </si>
  <si>
    <t>Оборот ЭИ ФАКТ</t>
  </si>
  <si>
    <t>Оборот по менеджеру ПЛАН</t>
  </si>
  <si>
    <t>ОПТ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</si>
  <si>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</si>
  <si>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</si>
  <si>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</si>
  <si>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</si>
  <si>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</si>
  <si>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</si>
  <si>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</si>
  <si>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>Оборот ЭИ ФАКТ USD</t>
  </si>
  <si>
    <t>Стандарт от БМ ЭИ USD</t>
  </si>
  <si>
    <t xml:space="preserve">менее 30% - </t>
  </si>
  <si>
    <t>Градация</t>
  </si>
  <si>
    <t>Запад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</si>
</sst>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charset val="204"/>
    </font>
    <font>
      <sz val="12"/>
      <color indexed="8"/>
      <name val="Arial"/>
      <family val="2"/>
      <charset val="204"/>
    </font>
    <font>
      <u/>
      <sz val="10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9" fillId="0" borderId="0"/>
    <xf numFmtId="0" fontId="8" fillId="0" borderId="0"/>
    <xf numFmtId="0" fontId="10" fillId="0" borderId="0"/>
    <xf numFmtId="0" fontId="3" fillId="0" borderId="0"/>
    <xf numFmtId="0" fontId="8" fillId="0" borderId="0"/>
    <xf numFmtId="0" fontId="10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Fill="1" applyBorder="1"/>
    <xf numFmtId="164" fontId="0" fillId="0" borderId="1" xfId="3" applyNumberFormat="1" applyFont="1" applyFill="1" applyBorder="1"/>
    <xf numFmtId="0" fontId="0" fillId="0" borderId="0" xfId="0" applyAlignment="1">
      <alignment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164" fontId="4" fillId="0" borderId="1" xfId="3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Fill="1" applyBorder="1"/>
    <xf numFmtId="10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/>
    <xf numFmtId="164" fontId="0" fillId="0" borderId="0" xfId="3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9" fontId="0" fillId="0" borderId="1" xfId="1" applyFont="1" applyBorder="1"/>
    <xf numFmtId="0" fontId="18" fillId="0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0" fontId="0" fillId="3" borderId="1" xfId="1" applyNumberFormat="1" applyFont="1" applyFill="1" applyBorder="1"/>
    <xf numFmtId="10" fontId="19" fillId="2" borderId="1" xfId="1" applyNumberFormat="1" applyFont="1" applyFill="1" applyBorder="1" applyAlignment="1">
      <alignment horizontal="center" vertical="center" wrapText="1"/>
    </xf>
    <xf numFmtId="165" fontId="20" fillId="3" borderId="1" xfId="1" applyNumberFormat="1" applyFont="1" applyFill="1" applyBorder="1"/>
  </cellXfs>
  <cellStyles count="162">
    <cellStyle name="Гиперссылка 2" xfId="5"/>
    <cellStyle name="Гиперссылка 3" xfId="6"/>
    <cellStyle name="О__÷____Л___2" xfId="7"/>
    <cellStyle name="Обычный" xfId="0" builtinId="0"/>
    <cellStyle name="Обычный 10" xfId="8"/>
    <cellStyle name="Обычный 10 2" xfId="9"/>
    <cellStyle name="Обычный 10 2 2" xfId="10"/>
    <cellStyle name="Обычный 10 2 2 2" xfId="103"/>
    <cellStyle name="Обычный 10 2 3" xfId="102"/>
    <cellStyle name="Обычный 10 3" xfId="11"/>
    <cellStyle name="Обычный 10 3 2" xfId="104"/>
    <cellStyle name="Обычный 10 4" xfId="12"/>
    <cellStyle name="Обычный 10 4 2" xfId="105"/>
    <cellStyle name="Обычный 10 5" xfId="101"/>
    <cellStyle name="Обычный 11" xfId="13"/>
    <cellStyle name="Обычный 12" xfId="14"/>
    <cellStyle name="Обычный 12 2" xfId="15"/>
    <cellStyle name="Обычный 12 2 2" xfId="107"/>
    <cellStyle name="Обычный 12 3" xfId="106"/>
    <cellStyle name="Обычный 13" xfId="16"/>
    <cellStyle name="Обычный 13 2" xfId="108"/>
    <cellStyle name="Обычный 14" xfId="17"/>
    <cellStyle name="Обычный 15" xfId="18"/>
    <cellStyle name="Обычный 15 2" xfId="109"/>
    <cellStyle name="Обычный 16" xfId="19"/>
    <cellStyle name="Обычный 16 2" xfId="110"/>
    <cellStyle name="Обычный 17" xfId="4"/>
    <cellStyle name="Обычный 17 2" xfId="100"/>
    <cellStyle name="Обычный 2" xfId="2"/>
    <cellStyle name="Обычный 2 10" xfId="20"/>
    <cellStyle name="Обычный 2 2" xfId="21"/>
    <cellStyle name="Обычный 2 2 2" xfId="22"/>
    <cellStyle name="Обычный 2 2 2 2" xfId="23"/>
    <cellStyle name="Обычный 2 2 2 2 2" xfId="112"/>
    <cellStyle name="Обычный 2 2 2 3" xfId="111"/>
    <cellStyle name="Обычный 2 2 3" xfId="24"/>
    <cellStyle name="Обычный 2 3" xfId="25"/>
    <cellStyle name="Обычный 2 4" xfId="26"/>
    <cellStyle name="Обычный 2 5" xfId="27"/>
    <cellStyle name="Обычный 2 6" xfId="28"/>
    <cellStyle name="Обычный 2 7" xfId="29"/>
    <cellStyle name="Обычный 2 8" xfId="30"/>
    <cellStyle name="Обычный 2 8 2" xfId="31"/>
    <cellStyle name="Обычный 2 9" xfId="32"/>
    <cellStyle name="Обычный 3" xfId="33"/>
    <cellStyle name="Обычный 3 2" xfId="34"/>
    <cellStyle name="Обычный 3 3" xfId="35"/>
    <cellStyle name="Обычный 3 4" xfId="36"/>
    <cellStyle name="Обычный 3 5" xfId="37"/>
    <cellStyle name="Обычный 4" xfId="38"/>
    <cellStyle name="Обычный 4 2" xfId="39"/>
    <cellStyle name="Обычный 5" xfId="40"/>
    <cellStyle name="Обычный 5 2" xfId="41"/>
    <cellStyle name="Обычный 5 2 2" xfId="42"/>
    <cellStyle name="Обычный 5 2 2 2" xfId="43"/>
    <cellStyle name="Обычный 5 2 2 2 2" xfId="116"/>
    <cellStyle name="Обычный 5 2 2 3" xfId="115"/>
    <cellStyle name="Обычный 5 2 3" xfId="44"/>
    <cellStyle name="Обычный 5 2 3 2" xfId="117"/>
    <cellStyle name="Обычный 5 2 4" xfId="45"/>
    <cellStyle name="Обычный 5 2 4 2" xfId="118"/>
    <cellStyle name="Обычный 5 2 5" xfId="114"/>
    <cellStyle name="Обычный 5 3" xfId="46"/>
    <cellStyle name="Обычный 5 3 2" xfId="47"/>
    <cellStyle name="Обычный 5 3 2 2" xfId="48"/>
    <cellStyle name="Обычный 5 3 2 2 2" xfId="121"/>
    <cellStyle name="Обычный 5 3 2 3" xfId="120"/>
    <cellStyle name="Обычный 5 3 3" xfId="49"/>
    <cellStyle name="Обычный 5 3 3 2" xfId="122"/>
    <cellStyle name="Обычный 5 3 4" xfId="50"/>
    <cellStyle name="Обычный 5 3 4 2" xfId="123"/>
    <cellStyle name="Обычный 5 3 5" xfId="119"/>
    <cellStyle name="Обычный 5 4" xfId="51"/>
    <cellStyle name="Обычный 5 4 2" xfId="52"/>
    <cellStyle name="Обычный 5 4 2 2" xfId="125"/>
    <cellStyle name="Обычный 5 4 3" xfId="124"/>
    <cellStyle name="Обычный 5 5" xfId="53"/>
    <cellStyle name="Обычный 5 5 2" xfId="126"/>
    <cellStyle name="Обычный 5 6" xfId="54"/>
    <cellStyle name="Обычный 5 6 2" xfId="127"/>
    <cellStyle name="Обычный 5 7" xfId="113"/>
    <cellStyle name="Обычный 6" xfId="55"/>
    <cellStyle name="Обычный 6 2" xfId="56"/>
    <cellStyle name="Обычный 6 2 2" xfId="57"/>
    <cellStyle name="Обычный 6 2 2 2" xfId="58"/>
    <cellStyle name="Обычный 6 2 2 2 2" xfId="131"/>
    <cellStyle name="Обычный 6 2 2 3" xfId="130"/>
    <cellStyle name="Обычный 6 2 3" xfId="59"/>
    <cellStyle name="Обычный 6 2 3 2" xfId="132"/>
    <cellStyle name="Обычный 6 2 4" xfId="60"/>
    <cellStyle name="Обычный 6 2 4 2" xfId="133"/>
    <cellStyle name="Обычный 6 2 5" xfId="129"/>
    <cellStyle name="Обычный 6 3" xfId="61"/>
    <cellStyle name="Обычный 6 3 2" xfId="62"/>
    <cellStyle name="Обычный 6 3 2 2" xfId="63"/>
    <cellStyle name="Обычный 6 3 2 2 2" xfId="136"/>
    <cellStyle name="Обычный 6 3 2 3" xfId="135"/>
    <cellStyle name="Обычный 6 3 3" xfId="64"/>
    <cellStyle name="Обычный 6 3 3 2" xfId="137"/>
    <cellStyle name="Обычный 6 3 4" xfId="65"/>
    <cellStyle name="Обычный 6 3 4 2" xfId="138"/>
    <cellStyle name="Обычный 6 3 5" xfId="134"/>
    <cellStyle name="Обычный 6 4" xfId="66"/>
    <cellStyle name="Обычный 6 4 2" xfId="67"/>
    <cellStyle name="Обычный 6 4 2 2" xfId="140"/>
    <cellStyle name="Обычный 6 4 3" xfId="139"/>
    <cellStyle name="Обычный 6 5" xfId="68"/>
    <cellStyle name="Обычный 6 5 2" xfId="141"/>
    <cellStyle name="Обычный 6 6" xfId="69"/>
    <cellStyle name="Обычный 6 6 2" xfId="142"/>
    <cellStyle name="Обычный 6 7" xfId="128"/>
    <cellStyle name="Обычный 7" xfId="70"/>
    <cellStyle name="Обычный 8" xfId="71"/>
    <cellStyle name="Обычный 8 2" xfId="72"/>
    <cellStyle name="Обычный 8 2 2" xfId="73"/>
    <cellStyle name="Обычный 8 2 2 2" xfId="145"/>
    <cellStyle name="Обычный 8 2 3" xfId="144"/>
    <cellStyle name="Обычный 8 3" xfId="74"/>
    <cellStyle name="Обычный 8 3 2" xfId="146"/>
    <cellStyle name="Обычный 8 4" xfId="75"/>
    <cellStyle name="Обычный 8 4 2" xfId="147"/>
    <cellStyle name="Обычный 8 5" xfId="143"/>
    <cellStyle name="Обычный 9" xfId="76"/>
    <cellStyle name="Обычный 9 2" xfId="77"/>
    <cellStyle name="Обычный 9 2 2" xfId="78"/>
    <cellStyle name="Обычный 9 2 2 2" xfId="150"/>
    <cellStyle name="Обычный 9 2 3" xfId="149"/>
    <cellStyle name="Обычный 9 3" xfId="79"/>
    <cellStyle name="Обычный 9 3 2" xfId="151"/>
    <cellStyle name="Обычный 9 4" xfId="80"/>
    <cellStyle name="Обычный 9 4 2" xfId="152"/>
    <cellStyle name="Обычный 9 5" xfId="148"/>
    <cellStyle name="Открывавшаяся гиперссылка 2" xfId="81"/>
    <cellStyle name="Открывавшаяся гиперссылка 3" xfId="82"/>
    <cellStyle name="Процентный" xfId="1" builtinId="5"/>
    <cellStyle name="Процентный 2" xfId="84"/>
    <cellStyle name="Процентный 2 2" xfId="85"/>
    <cellStyle name="Процентный 2 3" xfId="86"/>
    <cellStyle name="Процентный 2 4" xfId="87"/>
    <cellStyle name="Процентный 3" xfId="88"/>
    <cellStyle name="Процентный 3 2" xfId="89"/>
    <cellStyle name="Процентный 4" xfId="90"/>
    <cellStyle name="Процентный 5" xfId="83"/>
    <cellStyle name="Процентный 5 2" xfId="153"/>
    <cellStyle name="Финансовый" xfId="3" builtinId="3"/>
    <cellStyle name="Финансовый 2" xfId="92"/>
    <cellStyle name="Финансовый 2 2" xfId="93"/>
    <cellStyle name="Финансовый 2 2 2" xfId="94"/>
    <cellStyle name="Финансовый 2 2 2 2" xfId="156"/>
    <cellStyle name="Финансовый 2 2 3" xfId="155"/>
    <cellStyle name="Финансовый 2 3" xfId="95"/>
    <cellStyle name="Финансовый 2 3 2" xfId="157"/>
    <cellStyle name="Финансовый 2 4" xfId="96"/>
    <cellStyle name="Финансовый 2 4 2" xfId="158"/>
    <cellStyle name="Финансовый 3" xfId="97"/>
    <cellStyle name="Финансовый 3 2" xfId="98"/>
    <cellStyle name="Финансовый 3 2 2" xfId="160"/>
    <cellStyle name="Финансовый 3 3" xfId="159"/>
    <cellStyle name="Финансовый 4" xfId="99"/>
    <cellStyle name="Финансовый 4 2" xfId="161"/>
    <cellStyle name="Финансовый 5" xfId="91"/>
    <cellStyle name="Финансовый 5 2" xfId="154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O5"/>
  <sheetViews>
    <sheetView tabSelected="1" zoomScale="85" zoomScaleNormal="85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O2" sqref="O2"/>
    </sheetView>
  </sheetViews>
  <sheetFormatPr defaultRowHeight="15" x14ac:dyDescent="0.25"/>
  <cols>
    <col min="1" max="1" width="8.5703125" customWidth="1"/>
    <col min="2" max="2" width="8.42578125" customWidth="1"/>
    <col min="3" max="3" width="11.5703125" customWidth="1"/>
    <col min="4" max="4" width="14.5703125" style="1" customWidth="1"/>
    <col min="5" max="5" width="11" style="1" customWidth="1"/>
    <col min="6" max="6" width="12.85546875" style="18" customWidth="1" collapsed="1"/>
    <col min="7" max="7" width="13.28515625" customWidth="1"/>
    <col min="8" max="8" width="12.85546875" style="3" customWidth="1" collapsed="1"/>
    <col min="9" max="9" width="14.28515625" customWidth="1"/>
    <col min="10" max="10" width="12.5703125" style="3" customWidth="1"/>
    <col min="11" max="11" width="12.5703125" style="14" customWidth="1"/>
    <col min="12" max="12" width="13.5703125" style="14" customWidth="1"/>
    <col min="13" max="13" width="12.85546875" style="14" customWidth="1"/>
    <col min="14" max="14" width="14.140625" style="14" customWidth="1"/>
    <col min="15" max="15" width="17" style="14" customWidth="1"/>
    <col min="16" max="16" width="10.28515625" bestFit="1" customWidth="1"/>
    <col min="17" max="17" width="12.140625" bestFit="1" customWidth="1"/>
  </cols>
  <sheetData>
    <row r="1" spans="1:15" s="6" customFormat="1" ht="41.25" customHeight="1" x14ac:dyDescent="0.25">
      <c r="A1" s="8" t="s">
        <v>2</v>
      </c>
      <c r="B1" s="8" t="s">
        <v>0</v>
      </c>
      <c r="C1" s="8" t="s">
        <v>3</v>
      </c>
      <c r="D1" s="9" t="s">
        <v>7</v>
      </c>
      <c r="E1" s="8" t="s">
        <v>8</v>
      </c>
      <c r="F1" s="11" t="s">
        <v>30</v>
      </c>
      <c r="G1" s="8" t="s">
        <v>27</v>
      </c>
      <c r="H1" s="24" t="s">
        <v>28</v>
      </c>
      <c r="I1" s="8" t="s">
        <v>16</v>
      </c>
      <c r="J1" s="8" t="s">
        <v>29</v>
      </c>
      <c r="K1" s="12" t="s">
        <v>25</v>
      </c>
      <c r="L1" s="12" t="s">
        <v>40</v>
      </c>
      <c r="M1" s="8" t="s">
        <v>39</v>
      </c>
      <c r="N1" s="25" t="s">
        <v>14</v>
      </c>
      <c r="O1" s="28" t="s">
        <v>15</v>
      </c>
    </row>
    <row r="2" spans="1:15" s="3" customFormat="1" x14ac:dyDescent="0.25">
      <c r="A2" s="4" t="s">
        <v>43</v>
      </c>
      <c r="B2" s="4" t="s">
        <v>1</v>
      </c>
      <c r="C2" s="4" t="s">
        <v>10</v>
      </c>
      <c r="D2" s="26" t="s">
        <v>4</v>
      </c>
      <c r="E2" s="4" t="s">
        <v>4</v>
      </c>
      <c r="F2" s="5">
        <v>3070000</v>
      </c>
      <c r="G2" s="5">
        <v>3700000</v>
      </c>
      <c r="H2" s="5"/>
      <c r="I2" s="5">
        <v>1400000</v>
      </c>
      <c r="J2" s="5">
        <v>3000000</v>
      </c>
      <c r="K2" s="13">
        <f>+J2/I2</f>
        <v>2.1428571428571428</v>
      </c>
      <c r="L2" s="5">
        <v>250000</v>
      </c>
      <c r="M2" s="5">
        <f>+J2/30</f>
        <v>100000</v>
      </c>
      <c r="N2" s="27">
        <f>+M2/L2</f>
        <v>0.4</v>
      </c>
      <c r="O2" s="29">
        <f>INDEX(('ввод данных'!B$3:C$6,'ввод данных'!B$9:D$17),IFERROR(MATCH(N2,'ввод данных'!A$3:A$6,-1)/ISNUMBER(MATCH(D2,'ввод данных'!B$2:D$2,)),MATCH(N2,'ввод данных'!A$9:A$17,-1)),IFERROR(MATCH(D2,'ввод данных'!B$2:C$2,),MATCH(D2,'ввод данных'!B$8:D$8,)),1+ISNUMBER(MATCH(D2,'ввод данных'!B$8:D$8,)))</f>
        <v>8.5999999999999998E-4</v>
      </c>
    </row>
    <row r="3" spans="1:15" s="3" customFormat="1" x14ac:dyDescent="0.25">
      <c r="A3" s="4" t="s">
        <v>43</v>
      </c>
      <c r="B3" s="4" t="s">
        <v>1</v>
      </c>
      <c r="C3" s="4" t="s">
        <v>19</v>
      </c>
      <c r="D3" s="26" t="s">
        <v>9</v>
      </c>
      <c r="E3" s="4" t="s">
        <v>11</v>
      </c>
      <c r="F3" s="5">
        <v>1400000</v>
      </c>
      <c r="G3" s="5">
        <v>3700000</v>
      </c>
      <c r="H3" s="5"/>
      <c r="I3" s="5">
        <v>1400000</v>
      </c>
      <c r="J3" s="5">
        <v>3500000</v>
      </c>
      <c r="K3" s="13">
        <f t="shared" ref="K3:K5" si="0">+J3/I3</f>
        <v>2.5</v>
      </c>
      <c r="L3" s="5">
        <v>250000</v>
      </c>
      <c r="M3" s="5">
        <f t="shared" ref="M3:M5" si="1">+J3/30</f>
        <v>116666.66666666667</v>
      </c>
      <c r="N3" s="27">
        <f t="shared" ref="N3:N5" si="2">+M3/L3</f>
        <v>0.46666666666666667</v>
      </c>
      <c r="O3" s="29">
        <f>INDEX(('ввод данных'!B$3:C$6,'ввод данных'!B$9:D$17),IFERROR(MATCH(N3,'ввод данных'!A$3:A$6,-1)/ISNUMBER(MATCH(D3,'ввод данных'!B$2:D$2,)),MATCH(N3,'ввод данных'!A$9:A$17,-1)),IFERROR(MATCH(D3,'ввод данных'!B$2:C$2,),MATCH(D3,'ввод данных'!B$8:D$8,)),1+ISNUMBER(MATCH(D3,'ввод данных'!B$8:D$8,)))</f>
        <v>6.6E-4</v>
      </c>
    </row>
    <row r="4" spans="1:15" s="3" customFormat="1" x14ac:dyDescent="0.25">
      <c r="A4" s="4" t="s">
        <v>43</v>
      </c>
      <c r="B4" s="4" t="s">
        <v>1</v>
      </c>
      <c r="C4" s="4" t="s">
        <v>18</v>
      </c>
      <c r="D4" s="26" t="s">
        <v>5</v>
      </c>
      <c r="E4" s="4" t="s">
        <v>12</v>
      </c>
      <c r="F4" s="5">
        <v>400000</v>
      </c>
      <c r="G4" s="5">
        <v>3700000</v>
      </c>
      <c r="H4" s="5"/>
      <c r="I4" s="5">
        <v>1400000</v>
      </c>
      <c r="J4" s="5">
        <v>1300000</v>
      </c>
      <c r="K4" s="13">
        <f t="shared" si="0"/>
        <v>0.9285714285714286</v>
      </c>
      <c r="L4" s="5">
        <v>250000</v>
      </c>
      <c r="M4" s="5">
        <f t="shared" si="1"/>
        <v>43333.333333333336</v>
      </c>
      <c r="N4" s="27">
        <f t="shared" si="2"/>
        <v>0.17333333333333334</v>
      </c>
      <c r="O4" s="29">
        <f>INDEX(('ввод данных'!B$3:C$6,'ввод данных'!B$9:D$17),IFERROR(MATCH(N4,'ввод данных'!A$3:A$6,-1)/ISNUMBER(MATCH(D4,'ввод данных'!B$2:D$2,)),MATCH(N4,'ввод данных'!A$9:A$17,-1)),IFERROR(MATCH(D4,'ввод данных'!B$2:C$2,),MATCH(D4,'ввод данных'!B$8:D$8,)),1+ISNUMBER(MATCH(D4,'ввод данных'!B$8:D$8,)))</f>
        <v>4.4999999999999997E-3</v>
      </c>
    </row>
    <row r="5" spans="1:15" s="3" customFormat="1" x14ac:dyDescent="0.25">
      <c r="A5" s="4" t="s">
        <v>43</v>
      </c>
      <c r="B5" s="4" t="s">
        <v>1</v>
      </c>
      <c r="C5" s="4" t="s">
        <v>17</v>
      </c>
      <c r="D5" s="26" t="s">
        <v>6</v>
      </c>
      <c r="E5" s="4" t="s">
        <v>13</v>
      </c>
      <c r="F5" s="5">
        <v>1270000</v>
      </c>
      <c r="G5" s="5">
        <v>3700000</v>
      </c>
      <c r="H5" s="5"/>
      <c r="I5" s="5">
        <v>1400000</v>
      </c>
      <c r="J5" s="5">
        <v>2400000</v>
      </c>
      <c r="K5" s="13">
        <f t="shared" si="0"/>
        <v>1.7142857142857142</v>
      </c>
      <c r="L5" s="5">
        <v>250000</v>
      </c>
      <c r="M5" s="5">
        <f t="shared" si="1"/>
        <v>80000</v>
      </c>
      <c r="N5" s="27">
        <f t="shared" si="2"/>
        <v>0.32</v>
      </c>
      <c r="O5" s="29">
        <f>INDEX(('ввод данных'!B$3:C$6,'ввод данных'!B$9:D$17),IFERROR(MATCH(N5,'ввод данных'!A$3:A$6,-1)/ISNUMBER(MATCH(D5,'ввод данных'!B$2:D$2,)),MATCH(N5,'ввод данных'!A$9:A$17,-1)),IFERROR(MATCH(D5,'ввод данных'!B$2:C$2,),MATCH(D5,'ввод данных'!B$8:D$8,)),1+ISNUMBER(MATCH(D5,'ввод данных'!B$8:D$8,)))</f>
        <v>3.6999999999999999E-4</v>
      </c>
    </row>
  </sheetData>
  <autoFilter ref="A1:O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4"/>
  <sheetViews>
    <sheetView workbookViewId="0">
      <selection activeCell="C15" sqref="C15"/>
    </sheetView>
  </sheetViews>
  <sheetFormatPr defaultRowHeight="15" x14ac:dyDescent="0.25"/>
  <cols>
    <col min="1" max="1" width="15.140625" style="17" customWidth="1"/>
    <col min="2" max="2" width="12" style="1" customWidth="1"/>
    <col min="3" max="3" width="12" style="3" customWidth="1"/>
    <col min="4" max="4" width="15" customWidth="1"/>
    <col min="5" max="5" width="0.7109375" style="22" customWidth="1"/>
    <col min="6" max="6" width="14.42578125" style="17" customWidth="1"/>
    <col min="7" max="7" width="6.5703125" customWidth="1"/>
  </cols>
  <sheetData>
    <row r="1" spans="1:6" ht="14.25" customHeight="1" x14ac:dyDescent="0.25">
      <c r="B1" s="19" t="s">
        <v>24</v>
      </c>
      <c r="C1" s="20"/>
    </row>
    <row r="2" spans="1:6" x14ac:dyDescent="0.25">
      <c r="A2" s="7" t="s">
        <v>26</v>
      </c>
      <c r="B2" s="15" t="s">
        <v>5</v>
      </c>
      <c r="C2" s="15" t="s">
        <v>31</v>
      </c>
      <c r="D2" s="15" t="s">
        <v>42</v>
      </c>
      <c r="E2" s="21"/>
      <c r="F2" s="21"/>
    </row>
    <row r="3" spans="1:6" x14ac:dyDescent="0.25">
      <c r="A3" s="2">
        <v>9999</v>
      </c>
      <c r="B3" s="10">
        <v>6.0000000000000001E-3</v>
      </c>
      <c r="C3" s="10">
        <v>0.01</v>
      </c>
      <c r="D3" s="2" t="s">
        <v>20</v>
      </c>
      <c r="F3" s="22"/>
    </row>
    <row r="4" spans="1:6" x14ac:dyDescent="0.25">
      <c r="A4" s="23">
        <v>1</v>
      </c>
      <c r="B4" s="10">
        <v>5.4999999999999997E-3</v>
      </c>
      <c r="C4" s="10">
        <v>9.4999999999999998E-3</v>
      </c>
      <c r="D4" s="2" t="s">
        <v>21</v>
      </c>
      <c r="F4" s="22"/>
    </row>
    <row r="5" spans="1:6" x14ac:dyDescent="0.25">
      <c r="A5" s="23">
        <v>0.9</v>
      </c>
      <c r="B5" s="10">
        <v>5.0000000000000001E-3</v>
      </c>
      <c r="C5" s="10">
        <v>8.9999999999999993E-3</v>
      </c>
      <c r="D5" s="2" t="s">
        <v>22</v>
      </c>
      <c r="F5" s="22"/>
    </row>
    <row r="6" spans="1:6" x14ac:dyDescent="0.25">
      <c r="A6" s="23">
        <v>0.8</v>
      </c>
      <c r="B6" s="10">
        <v>4.4999999999999997E-3</v>
      </c>
      <c r="C6" s="10">
        <v>8.5000000000000006E-3</v>
      </c>
      <c r="D6" s="2" t="s">
        <v>23</v>
      </c>
      <c r="F6" s="22"/>
    </row>
    <row r="7" spans="1:6" x14ac:dyDescent="0.25">
      <c r="C7" s="17"/>
      <c r="D7" s="17"/>
    </row>
    <row r="8" spans="1:6" x14ac:dyDescent="0.25">
      <c r="A8" s="7" t="s">
        <v>26</v>
      </c>
      <c r="B8" s="15" t="s">
        <v>4</v>
      </c>
      <c r="C8" s="15" t="s">
        <v>9</v>
      </c>
      <c r="D8" s="15" t="s">
        <v>6</v>
      </c>
      <c r="E8" s="15"/>
      <c r="F8" s="15" t="s">
        <v>42</v>
      </c>
    </row>
    <row r="9" spans="1:6" x14ac:dyDescent="0.25">
      <c r="A9" s="2">
        <v>9999</v>
      </c>
      <c r="B9" s="16">
        <v>1E-3</v>
      </c>
      <c r="C9" s="16">
        <v>8.4999999999999995E-4</v>
      </c>
      <c r="D9" s="16">
        <v>6.7000000000000002E-4</v>
      </c>
      <c r="E9" s="2"/>
      <c r="F9" s="2" t="s">
        <v>20</v>
      </c>
    </row>
    <row r="10" spans="1:6" x14ac:dyDescent="0.25">
      <c r="A10" s="23">
        <v>1</v>
      </c>
      <c r="B10" s="16">
        <v>9.7999999999999997E-4</v>
      </c>
      <c r="C10" s="16">
        <v>8.1999999999999998E-4</v>
      </c>
      <c r="D10" s="16">
        <v>6.0999999999999997E-4</v>
      </c>
      <c r="E10" s="2"/>
      <c r="F10" s="2" t="s">
        <v>32</v>
      </c>
    </row>
    <row r="11" spans="1:6" s="17" customFormat="1" x14ac:dyDescent="0.25">
      <c r="A11" s="23">
        <v>0.9</v>
      </c>
      <c r="B11" s="16">
        <v>9.6000000000000002E-4</v>
      </c>
      <c r="C11" s="16">
        <v>7.7999999999999999E-4</v>
      </c>
      <c r="D11" s="16">
        <v>5.6999999999999998E-4</v>
      </c>
      <c r="E11" s="2"/>
      <c r="F11" s="2" t="s">
        <v>33</v>
      </c>
    </row>
    <row r="12" spans="1:6" x14ac:dyDescent="0.25">
      <c r="A12" s="23">
        <v>0.8</v>
      </c>
      <c r="B12" s="16">
        <v>9.5E-4</v>
      </c>
      <c r="C12" s="16">
        <v>7.5000000000000002E-4</v>
      </c>
      <c r="D12" s="16">
        <v>5.2999999999999998E-4</v>
      </c>
      <c r="E12" s="2"/>
      <c r="F12" s="2" t="s">
        <v>34</v>
      </c>
    </row>
    <row r="13" spans="1:6" x14ac:dyDescent="0.25">
      <c r="A13" s="23">
        <v>0.7</v>
      </c>
      <c r="B13" s="16">
        <v>9.2000000000000003E-4</v>
      </c>
      <c r="C13" s="16">
        <v>7.2000000000000005E-4</v>
      </c>
      <c r="D13" s="16">
        <v>4.8999999999999998E-4</v>
      </c>
      <c r="E13" s="2"/>
      <c r="F13" s="2" t="s">
        <v>35</v>
      </c>
    </row>
    <row r="14" spans="1:6" x14ac:dyDescent="0.25">
      <c r="A14" s="23">
        <v>0.6</v>
      </c>
      <c r="B14" s="16">
        <v>8.9999999999999998E-4</v>
      </c>
      <c r="C14" s="16">
        <v>6.8999999999999997E-4</v>
      </c>
      <c r="D14" s="16">
        <v>4.4999999999999999E-4</v>
      </c>
      <c r="E14" s="2"/>
      <c r="F14" s="2" t="s">
        <v>36</v>
      </c>
    </row>
    <row r="15" spans="1:6" x14ac:dyDescent="0.25">
      <c r="A15" s="23">
        <v>0.5</v>
      </c>
      <c r="B15" s="16">
        <v>8.8999999999999995E-4</v>
      </c>
      <c r="C15" s="16">
        <v>6.6E-4</v>
      </c>
      <c r="D15" s="16">
        <v>4.0999999999999999E-4</v>
      </c>
      <c r="E15" s="2"/>
      <c r="F15" s="2" t="s">
        <v>37</v>
      </c>
    </row>
    <row r="16" spans="1:6" x14ac:dyDescent="0.25">
      <c r="A16" s="23">
        <v>0.4</v>
      </c>
      <c r="B16" s="16">
        <v>8.5999999999999998E-4</v>
      </c>
      <c r="C16" s="16">
        <v>6.3000000000000003E-4</v>
      </c>
      <c r="D16" s="16">
        <v>3.6999999999999999E-4</v>
      </c>
      <c r="E16" s="2"/>
      <c r="F16" s="2" t="s">
        <v>38</v>
      </c>
    </row>
    <row r="17" spans="1:6" x14ac:dyDescent="0.25">
      <c r="A17" s="23">
        <v>0.3</v>
      </c>
      <c r="B17" s="16">
        <v>8.4999999999999995E-4</v>
      </c>
      <c r="C17" s="16">
        <v>5.9999999999999995E-4</v>
      </c>
      <c r="D17" s="16">
        <v>3.3E-4</v>
      </c>
      <c r="E17" s="2"/>
      <c r="F17" s="2" t="s">
        <v>41</v>
      </c>
    </row>
    <row r="19" spans="1:6" ht="12.75" customHeight="1" x14ac:dyDescent="0.25"/>
    <row r="23" spans="1:6" s="17" customFormat="1" x14ac:dyDescent="0.25">
      <c r="B23" s="1"/>
      <c r="E23" s="22"/>
    </row>
    <row r="24" spans="1:6" s="17" customFormat="1" x14ac:dyDescent="0.25">
      <c r="B24" s="1"/>
      <c r="E24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</vt:lpstr>
      <vt:lpstr>ввод 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2015-02-27T10:27:23Z</dcterms:modified>
</cp:coreProperties>
</file>