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D:\CloudSky\YandexDisk\СУВСИГ\"/>
    </mc:Choice>
  </mc:AlternateContent>
  <bookViews>
    <workbookView xWindow="0" yWindow="0" windowWidth="15345" windowHeight="4635" activeTab="1"/>
  </bookViews>
  <sheets>
    <sheet name="Лист1" sheetId="1" r:id="rId1"/>
    <sheet name="Лист3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5" i="3" l="1"/>
  <c r="AH5" i="3"/>
  <c r="Q5" i="3"/>
  <c r="AI7" i="3"/>
  <c r="AI6" i="3"/>
  <c r="AH6" i="3"/>
  <c r="AH7" i="3"/>
  <c r="Q7" i="3"/>
  <c r="Q6" i="3"/>
  <c r="C5" i="3"/>
  <c r="B5" i="3"/>
  <c r="C6" i="3" l="1"/>
  <c r="S7" i="3" l="1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R7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R6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D6" i="3"/>
  <c r="E6" i="3"/>
  <c r="F6" i="3"/>
  <c r="G6" i="3"/>
  <c r="H6" i="3"/>
  <c r="I6" i="3"/>
  <c r="J6" i="3"/>
  <c r="K6" i="3"/>
  <c r="L6" i="3"/>
  <c r="M6" i="3"/>
  <c r="N6" i="3"/>
  <c r="O6" i="3"/>
  <c r="P6" i="3"/>
  <c r="B6" i="3"/>
  <c r="B4" i="3"/>
  <c r="B7" i="3" l="1"/>
  <c r="C4" i="3" l="1"/>
  <c r="D4" i="3" l="1"/>
  <c r="E4" i="3" l="1"/>
  <c r="F4" i="3" l="1"/>
  <c r="G4" i="3" l="1"/>
  <c r="H4" i="3" l="1"/>
  <c r="I4" i="3" l="1"/>
  <c r="J4" i="3" l="1"/>
  <c r="K4" i="3" l="1"/>
  <c r="L4" i="3" l="1"/>
  <c r="M4" i="3" l="1"/>
  <c r="N4" i="3" l="1"/>
  <c r="O4" i="3" l="1"/>
  <c r="P4" i="3" l="1"/>
  <c r="R4" i="3" l="1"/>
  <c r="S4" i="3" s="1"/>
  <c r="T4" i="3" s="1"/>
  <c r="U4" i="3" s="1"/>
  <c r="V4" i="3" s="1"/>
  <c r="W4" i="3" s="1"/>
  <c r="X4" i="3" s="1"/>
  <c r="Y4" i="3" s="1"/>
  <c r="Z4" i="3" s="1"/>
  <c r="AA4" i="3" s="1"/>
  <c r="AB4" i="3" s="1"/>
  <c r="AC4" i="3" s="1"/>
  <c r="AD4" i="3" s="1"/>
  <c r="AG4" i="3" l="1"/>
  <c r="AE4" i="3"/>
  <c r="AF4" i="3"/>
</calcChain>
</file>

<file path=xl/sharedStrings.xml><?xml version="1.0" encoding="utf-8"?>
<sst xmlns="http://schemas.openxmlformats.org/spreadsheetml/2006/main" count="52" uniqueCount="17">
  <si>
    <t>Фамилия, Имя, Отчество</t>
  </si>
  <si>
    <t>Дата поступления</t>
  </si>
  <si>
    <t>Дата Рождения</t>
  </si>
  <si>
    <t>Махмудов Баходир Наркулович</t>
  </si>
  <si>
    <t xml:space="preserve">Месяц: </t>
  </si>
  <si>
    <t xml:space="preserve">Год: </t>
  </si>
  <si>
    <t>Итого</t>
  </si>
  <si>
    <t>Дни месяца</t>
  </si>
  <si>
    <t>I половина</t>
  </si>
  <si>
    <t>II половина</t>
  </si>
  <si>
    <t>Дата убытия</t>
  </si>
  <si>
    <t>Параметр</t>
  </si>
  <si>
    <t>Учет граждан</t>
  </si>
  <si>
    <t>Численность размещенных</t>
  </si>
  <si>
    <t>Поступило</t>
  </si>
  <si>
    <t>Убыло</t>
  </si>
  <si>
    <t>Фамилия Имя Отчесвто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</si>
</sst>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"/>
    <numFmt numFmtId="165" formatCode="d"/>
    <numFmt numFmtId="166" formatCode="[$-419]mmmm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14" fontId="0" fillId="0" borderId="0" xfId="0" applyNumberFormat="1"/>
    <xf numFmtId="164" fontId="3" fillId="0" borderId="1" xfId="0" applyNumberFormat="1" applyFont="1" applyBorder="1" applyAlignment="1">
      <alignment horizontal="center" vertical="center"/>
    </xf>
    <xf numFmtId="0" fontId="0" fillId="0" borderId="0" xfId="0"/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textRotation="90"/>
    </xf>
    <xf numFmtId="0" fontId="8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/>
      <protection hidden="1"/>
    </xf>
    <xf numFmtId="165" fontId="3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1" fontId="3" fillId="2" borderId="1" xfId="0" applyNumberFormat="1" applyFont="1" applyFill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6" fontId="5" fillId="0" borderId="3" xfId="0" applyNumberFormat="1" applyFont="1" applyBorder="1" applyAlignment="1" applyProtection="1">
      <alignment horizontal="center" vertical="center"/>
    </xf>
    <xf numFmtId="166" fontId="5" fillId="0" borderId="4" xfId="0" applyNumberFormat="1" applyFont="1" applyBorder="1" applyAlignment="1" applyProtection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1" fontId="8" fillId="4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 applyProtection="1">
      <alignment horizontal="center" vertical="center"/>
      <protection hidden="1"/>
    </xf>
  </cellXfs>
  <cellStyles count="1">
    <cellStyle name="Обычный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9" formatCode="dd/mm/yyyy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9" formatCode="dd/mm/yyyy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9" formatCode="dd/mm/yyyy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D38" totalsRowShown="0" headerRowDxfId="4">
  <autoFilter ref="A1:D38">
    <filterColumn colId="2">
      <filters>
        <dateGroupItem year="2015" month="1" dateTimeGrouping="month"/>
        <dateGroupItem year="2015" month="3" dateTimeGrouping="month"/>
        <dateGroupItem year="2015" month="4" dateTimeGrouping="month"/>
        <dateGroupItem year="2015" month="5" dateTimeGrouping="month"/>
      </filters>
    </filterColumn>
  </autoFilter>
  <sortState ref="A2:D38">
    <sortCondition ref="C1:C38"/>
  </sortState>
  <tableColumns count="4">
    <tableColumn id="1" name="Фамилия, Имя, Отчество" dataDxfId="3"/>
    <tableColumn id="2" name="Дата Рождения" dataDxfId="2"/>
    <tableColumn id="4" name="Дата поступления" dataDxfId="1"/>
    <tableColumn id="8" name="Дата убытия" dataDxfId="0">
      <calculatedColumnFormula>DATEVALUE(Таблица1[Дата поступления])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workbookViewId="0">
      <selection activeCell="B41" sqref="B41"/>
    </sheetView>
  </sheetViews>
  <sheetFormatPr defaultRowHeight="15" x14ac:dyDescent="0.25"/>
  <cols>
    <col min="1" max="1" width="39.7109375" style="6" bestFit="1" customWidth="1"/>
    <col min="2" max="2" width="15.42578125" style="3" bestFit="1" customWidth="1"/>
    <col min="3" max="3" width="14.42578125" style="4" customWidth="1"/>
    <col min="4" max="4" width="15.28515625" style="4" bestFit="1" customWidth="1"/>
    <col min="5" max="16384" width="9.140625" style="3"/>
  </cols>
  <sheetData>
    <row r="1" spans="1:4" s="2" customFormat="1" ht="28.5" x14ac:dyDescent="0.25">
      <c r="A1" s="1" t="s">
        <v>0</v>
      </c>
      <c r="B1" s="1" t="s">
        <v>2</v>
      </c>
      <c r="C1" s="22" t="s">
        <v>1</v>
      </c>
      <c r="D1" s="22" t="s">
        <v>10</v>
      </c>
    </row>
    <row r="2" spans="1:4" x14ac:dyDescent="0.25">
      <c r="A2" s="5" t="s">
        <v>16</v>
      </c>
      <c r="B2" s="7">
        <v>30444</v>
      </c>
      <c r="C2" s="7">
        <v>42005</v>
      </c>
      <c r="D2" s="7">
        <v>42156</v>
      </c>
    </row>
    <row r="3" spans="1:4" ht="15" customHeight="1" x14ac:dyDescent="0.25">
      <c r="A3" s="5" t="s">
        <v>16</v>
      </c>
      <c r="B3" s="7">
        <v>30445</v>
      </c>
      <c r="C3" s="7">
        <v>42006</v>
      </c>
      <c r="D3" s="7"/>
    </row>
    <row r="4" spans="1:4" x14ac:dyDescent="0.25">
      <c r="A4" s="5" t="s">
        <v>16</v>
      </c>
      <c r="B4" s="7">
        <v>30446</v>
      </c>
      <c r="C4" s="7">
        <v>42007</v>
      </c>
      <c r="D4" s="7"/>
    </row>
    <row r="5" spans="1:4" x14ac:dyDescent="0.25">
      <c r="A5" s="5" t="s">
        <v>16</v>
      </c>
      <c r="B5" s="7">
        <v>30448</v>
      </c>
      <c r="C5" s="7">
        <v>42009</v>
      </c>
      <c r="D5" s="7"/>
    </row>
    <row r="6" spans="1:4" x14ac:dyDescent="0.25">
      <c r="A6" s="5" t="s">
        <v>16</v>
      </c>
      <c r="B6" s="7">
        <v>30449</v>
      </c>
      <c r="C6" s="7">
        <v>42010</v>
      </c>
      <c r="D6" s="7"/>
    </row>
    <row r="7" spans="1:4" x14ac:dyDescent="0.25">
      <c r="A7" s="5" t="s">
        <v>16</v>
      </c>
      <c r="B7" s="7">
        <v>30415</v>
      </c>
      <c r="C7" s="7">
        <v>42083</v>
      </c>
      <c r="D7" s="7">
        <v>42126</v>
      </c>
    </row>
    <row r="8" spans="1:4" x14ac:dyDescent="0.25">
      <c r="A8" s="5" t="s">
        <v>16</v>
      </c>
      <c r="B8" s="7">
        <v>30416</v>
      </c>
      <c r="C8" s="7">
        <v>42086</v>
      </c>
      <c r="D8" s="7"/>
    </row>
    <row r="9" spans="1:4" x14ac:dyDescent="0.25">
      <c r="A9" s="5" t="s">
        <v>16</v>
      </c>
      <c r="B9" s="7">
        <v>30447</v>
      </c>
      <c r="C9" s="7">
        <v>42096</v>
      </c>
      <c r="D9" s="7"/>
    </row>
    <row r="10" spans="1:4" x14ac:dyDescent="0.25">
      <c r="A10" s="5" t="s">
        <v>16</v>
      </c>
      <c r="B10" s="7">
        <v>30417</v>
      </c>
      <c r="C10" s="7">
        <v>42097</v>
      </c>
      <c r="D10" s="7"/>
    </row>
    <row r="11" spans="1:4" x14ac:dyDescent="0.25">
      <c r="A11" s="5" t="s">
        <v>16</v>
      </c>
      <c r="B11" s="7">
        <v>30420</v>
      </c>
      <c r="C11" s="4">
        <v>42124</v>
      </c>
      <c r="D11" s="7"/>
    </row>
    <row r="12" spans="1:4" x14ac:dyDescent="0.25">
      <c r="A12" s="5" t="s">
        <v>16</v>
      </c>
      <c r="B12" s="4"/>
      <c r="C12" s="4">
        <v>42126</v>
      </c>
    </row>
    <row r="13" spans="1:4" x14ac:dyDescent="0.25">
      <c r="A13" s="5" t="s">
        <v>16</v>
      </c>
      <c r="B13" s="7">
        <v>30418</v>
      </c>
      <c r="C13" s="4">
        <v>42129</v>
      </c>
      <c r="D13" s="7"/>
    </row>
    <row r="14" spans="1:4" ht="15" customHeight="1" x14ac:dyDescent="0.25">
      <c r="A14" s="5" t="s">
        <v>16</v>
      </c>
      <c r="B14" s="7">
        <v>30419</v>
      </c>
      <c r="C14" s="4">
        <v>42132</v>
      </c>
      <c r="D14" s="7"/>
    </row>
    <row r="15" spans="1:4" x14ac:dyDescent="0.25">
      <c r="A15" s="5" t="s">
        <v>16</v>
      </c>
      <c r="B15" s="7">
        <v>30421</v>
      </c>
      <c r="C15" s="4">
        <v>42142</v>
      </c>
    </row>
    <row r="16" spans="1:4" x14ac:dyDescent="0.25">
      <c r="A16" s="5" t="s">
        <v>16</v>
      </c>
      <c r="B16" s="7">
        <v>30422</v>
      </c>
      <c r="C16" s="4">
        <v>42143</v>
      </c>
    </row>
    <row r="17" spans="1:3" x14ac:dyDescent="0.25">
      <c r="A17" s="5" t="s">
        <v>16</v>
      </c>
      <c r="B17" s="7">
        <v>30423</v>
      </c>
      <c r="C17" s="4">
        <v>42143</v>
      </c>
    </row>
    <row r="18" spans="1:3" x14ac:dyDescent="0.25">
      <c r="A18" s="5" t="s">
        <v>16</v>
      </c>
      <c r="B18" s="7">
        <v>30424</v>
      </c>
      <c r="C18" s="4">
        <v>42143</v>
      </c>
    </row>
    <row r="19" spans="1:3" x14ac:dyDescent="0.25">
      <c r="A19" s="5" t="s">
        <v>16</v>
      </c>
      <c r="B19" s="7">
        <v>30425</v>
      </c>
      <c r="C19" s="4">
        <v>42143</v>
      </c>
    </row>
    <row r="20" spans="1:3" x14ac:dyDescent="0.25">
      <c r="A20" s="5" t="s">
        <v>16</v>
      </c>
      <c r="B20" s="7">
        <v>30426</v>
      </c>
      <c r="C20" s="4">
        <v>42146</v>
      </c>
    </row>
    <row r="21" spans="1:3" x14ac:dyDescent="0.25">
      <c r="A21" s="5" t="s">
        <v>16</v>
      </c>
      <c r="B21" s="7">
        <v>30427</v>
      </c>
      <c r="C21" s="4">
        <v>42150</v>
      </c>
    </row>
    <row r="22" spans="1:3" x14ac:dyDescent="0.25">
      <c r="A22" s="5" t="s">
        <v>16</v>
      </c>
      <c r="B22" s="7">
        <v>30428</v>
      </c>
      <c r="C22" s="4">
        <v>42152</v>
      </c>
    </row>
    <row r="23" spans="1:3" hidden="1" x14ac:dyDescent="0.25">
      <c r="A23" s="5" t="s">
        <v>3</v>
      </c>
      <c r="B23" s="7">
        <v>30430</v>
      </c>
      <c r="C23" s="4">
        <v>42156</v>
      </c>
    </row>
    <row r="24" spans="1:3" hidden="1" x14ac:dyDescent="0.25">
      <c r="A24" s="5" t="s">
        <v>3</v>
      </c>
      <c r="B24" s="7">
        <v>30431</v>
      </c>
      <c r="C24" s="4">
        <v>42166</v>
      </c>
    </row>
    <row r="25" spans="1:3" hidden="1" x14ac:dyDescent="0.25">
      <c r="A25" s="5" t="s">
        <v>3</v>
      </c>
      <c r="B25" s="7">
        <v>30432</v>
      </c>
      <c r="C25" s="4">
        <v>42166</v>
      </c>
    </row>
    <row r="26" spans="1:3" hidden="1" x14ac:dyDescent="0.25">
      <c r="A26" s="5" t="s">
        <v>3</v>
      </c>
      <c r="B26" s="7">
        <v>30433</v>
      </c>
      <c r="C26" s="4">
        <v>42166</v>
      </c>
    </row>
    <row r="27" spans="1:3" hidden="1" x14ac:dyDescent="0.25">
      <c r="A27" s="5" t="s">
        <v>3</v>
      </c>
      <c r="B27" s="7">
        <v>30434</v>
      </c>
      <c r="C27" s="4">
        <v>42173</v>
      </c>
    </row>
    <row r="28" spans="1:3" hidden="1" x14ac:dyDescent="0.25">
      <c r="A28" s="5" t="s">
        <v>3</v>
      </c>
      <c r="B28" s="7">
        <v>30435</v>
      </c>
      <c r="C28" s="4">
        <v>42173</v>
      </c>
    </row>
    <row r="29" spans="1:3" hidden="1" x14ac:dyDescent="0.25">
      <c r="A29" s="5" t="s">
        <v>3</v>
      </c>
      <c r="B29" s="7">
        <v>30436</v>
      </c>
      <c r="C29" s="4">
        <v>42178</v>
      </c>
    </row>
    <row r="30" spans="1:3" hidden="1" x14ac:dyDescent="0.25">
      <c r="A30" s="5" t="s">
        <v>3</v>
      </c>
      <c r="B30" s="7">
        <v>30437</v>
      </c>
      <c r="C30" s="4">
        <v>42179</v>
      </c>
    </row>
    <row r="31" spans="1:3" hidden="1" x14ac:dyDescent="0.25">
      <c r="A31" s="5" t="s">
        <v>3</v>
      </c>
      <c r="B31" s="7">
        <v>30438</v>
      </c>
      <c r="C31" s="4">
        <v>42184</v>
      </c>
    </row>
    <row r="32" spans="1:3" hidden="1" x14ac:dyDescent="0.25">
      <c r="A32" s="5" t="s">
        <v>3</v>
      </c>
      <c r="B32" s="7">
        <v>30439</v>
      </c>
      <c r="C32" s="4">
        <v>42191</v>
      </c>
    </row>
    <row r="33" spans="1:4" hidden="1" x14ac:dyDescent="0.25">
      <c r="A33" s="5" t="s">
        <v>3</v>
      </c>
      <c r="B33" s="7">
        <v>30440</v>
      </c>
      <c r="C33" s="4">
        <v>42193</v>
      </c>
    </row>
    <row r="34" spans="1:4" hidden="1" x14ac:dyDescent="0.25">
      <c r="A34" s="5" t="s">
        <v>3</v>
      </c>
      <c r="B34" s="7">
        <v>30441</v>
      </c>
      <c r="C34" s="4">
        <v>42194</v>
      </c>
    </row>
    <row r="35" spans="1:4" hidden="1" x14ac:dyDescent="0.25">
      <c r="A35" s="5" t="s">
        <v>3</v>
      </c>
      <c r="B35" s="7">
        <v>30442</v>
      </c>
      <c r="C35" s="4">
        <v>42198</v>
      </c>
    </row>
    <row r="36" spans="1:4" hidden="1" x14ac:dyDescent="0.25">
      <c r="A36" s="5" t="s">
        <v>3</v>
      </c>
      <c r="B36" s="7">
        <v>30443</v>
      </c>
      <c r="C36" s="4">
        <v>42198</v>
      </c>
    </row>
    <row r="37" spans="1:4" hidden="1" x14ac:dyDescent="0.25">
      <c r="A37" s="5" t="s">
        <v>3</v>
      </c>
      <c r="B37" s="7"/>
      <c r="C37" s="7">
        <v>42221</v>
      </c>
      <c r="D37" s="7"/>
    </row>
    <row r="38" spans="1:4" x14ac:dyDescent="0.25">
      <c r="A38" s="5" t="s">
        <v>16</v>
      </c>
      <c r="B38" s="7">
        <v>30429</v>
      </c>
      <c r="C38" s="4">
        <v>42153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13"/>
  <sheetViews>
    <sheetView tabSelected="1" workbookViewId="0">
      <selection activeCell="B5" sqref="B5"/>
    </sheetView>
  </sheetViews>
  <sheetFormatPr defaultRowHeight="15" x14ac:dyDescent="0.25"/>
  <cols>
    <col min="1" max="1" width="19.28515625" bestFit="1" customWidth="1"/>
    <col min="2" max="16" width="3" bestFit="1" customWidth="1"/>
    <col min="17" max="17" width="3.28515625" bestFit="1" customWidth="1"/>
    <col min="18" max="33" width="3" bestFit="1" customWidth="1"/>
    <col min="34" max="34" width="3.28515625" bestFit="1" customWidth="1"/>
    <col min="35" max="35" width="6.140625" bestFit="1" customWidth="1"/>
  </cols>
  <sheetData>
    <row r="2" spans="1:35" ht="15.75" x14ac:dyDescent="0.25">
      <c r="A2" s="26" t="s">
        <v>11</v>
      </c>
      <c r="B2" s="27" t="s">
        <v>12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3"/>
      <c r="X2" s="24" t="s">
        <v>4</v>
      </c>
      <c r="Y2" s="25"/>
      <c r="Z2" s="25"/>
      <c r="AA2" s="28">
        <v>42125</v>
      </c>
      <c r="AB2" s="28"/>
      <c r="AC2" s="28"/>
      <c r="AD2" s="29"/>
      <c r="AE2" s="31" t="s">
        <v>5</v>
      </c>
      <c r="AF2" s="31"/>
      <c r="AG2" s="32">
        <v>2015</v>
      </c>
      <c r="AH2" s="32"/>
      <c r="AI2" s="30" t="s">
        <v>6</v>
      </c>
    </row>
    <row r="3" spans="1:35" ht="15.75" x14ac:dyDescent="0.25">
      <c r="A3" s="26"/>
      <c r="B3" s="27" t="s">
        <v>7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30"/>
    </row>
    <row r="4" spans="1:35" ht="53.25" x14ac:dyDescent="0.25">
      <c r="A4" s="26"/>
      <c r="B4" s="9">
        <f>AA2</f>
        <v>42125</v>
      </c>
      <c r="C4" s="9">
        <f>B4+1</f>
        <v>42126</v>
      </c>
      <c r="D4" s="9">
        <f t="shared" ref="D4:P4" si="0">C4+1</f>
        <v>42127</v>
      </c>
      <c r="E4" s="9">
        <f t="shared" si="0"/>
        <v>42128</v>
      </c>
      <c r="F4" s="9">
        <f t="shared" si="0"/>
        <v>42129</v>
      </c>
      <c r="G4" s="9">
        <f t="shared" si="0"/>
        <v>42130</v>
      </c>
      <c r="H4" s="9">
        <f t="shared" si="0"/>
        <v>42131</v>
      </c>
      <c r="I4" s="9">
        <f t="shared" si="0"/>
        <v>42132</v>
      </c>
      <c r="J4" s="9">
        <f t="shared" si="0"/>
        <v>42133</v>
      </c>
      <c r="K4" s="9">
        <f t="shared" si="0"/>
        <v>42134</v>
      </c>
      <c r="L4" s="9">
        <f t="shared" si="0"/>
        <v>42135</v>
      </c>
      <c r="M4" s="9">
        <f t="shared" si="0"/>
        <v>42136</v>
      </c>
      <c r="N4" s="9">
        <f t="shared" si="0"/>
        <v>42137</v>
      </c>
      <c r="O4" s="9">
        <f t="shared" si="0"/>
        <v>42138</v>
      </c>
      <c r="P4" s="9">
        <f t="shared" si="0"/>
        <v>42139</v>
      </c>
      <c r="Q4" s="16" t="s">
        <v>8</v>
      </c>
      <c r="R4" s="19">
        <f>P4+1</f>
        <v>42140</v>
      </c>
      <c r="S4" s="19">
        <f>R4+1</f>
        <v>42141</v>
      </c>
      <c r="T4" s="19">
        <f t="shared" ref="T4:AC4" si="1">S4+1</f>
        <v>42142</v>
      </c>
      <c r="U4" s="19">
        <f t="shared" si="1"/>
        <v>42143</v>
      </c>
      <c r="V4" s="19">
        <f t="shared" si="1"/>
        <v>42144</v>
      </c>
      <c r="W4" s="19">
        <f t="shared" si="1"/>
        <v>42145</v>
      </c>
      <c r="X4" s="19">
        <f t="shared" si="1"/>
        <v>42146</v>
      </c>
      <c r="Y4" s="19">
        <f t="shared" si="1"/>
        <v>42147</v>
      </c>
      <c r="Z4" s="19">
        <f t="shared" si="1"/>
        <v>42148</v>
      </c>
      <c r="AA4" s="19">
        <f t="shared" si="1"/>
        <v>42149</v>
      </c>
      <c r="AB4" s="19">
        <f t="shared" si="1"/>
        <v>42150</v>
      </c>
      <c r="AC4" s="19">
        <f t="shared" si="1"/>
        <v>42151</v>
      </c>
      <c r="AD4" s="19">
        <f>AC4+1</f>
        <v>42152</v>
      </c>
      <c r="AE4" s="19">
        <f>IF(DAY($AD4+1)&gt;DAY(AD4),$AD4+1,"")</f>
        <v>42153</v>
      </c>
      <c r="AF4" s="19">
        <f>IF(DAY($AD4+1)&gt;DAY(AD4),$AD4+2,"")</f>
        <v>42154</v>
      </c>
      <c r="AG4" s="19">
        <f>IF(DAY($AD4+1)&gt;DAY(AD4),$AD4+3,"")</f>
        <v>42155</v>
      </c>
      <c r="AH4" s="16" t="s">
        <v>9</v>
      </c>
      <c r="AI4" s="30"/>
    </row>
    <row r="5" spans="1:35" ht="25.5" x14ac:dyDescent="0.25">
      <c r="A5" s="13" t="s">
        <v>13</v>
      </c>
      <c r="B5" s="21">
        <f>COUNTIF(Лист1!$C:$C,"&lt;=01.05.2015")-COUNTIF(Лист1!$D:$D,"&lt;=01.05.2015")</f>
        <v>10</v>
      </c>
      <c r="C5" s="21">
        <f>COUNTIF(Лист1!$C:$C,"&lt;=C4")-COUNTIF(Лист1!$D:$D,"&lt;=C4")</f>
        <v>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33">
        <f>P5</f>
        <v>0</v>
      </c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7">
        <f>AG5</f>
        <v>0</v>
      </c>
      <c r="AI5" s="15">
        <f>AH5</f>
        <v>0</v>
      </c>
    </row>
    <row r="6" spans="1:35" ht="16.5" x14ac:dyDescent="0.25">
      <c r="A6" s="11" t="s">
        <v>14</v>
      </c>
      <c r="B6" s="12">
        <f>COUNTIFS(Лист1!$C:$C,B4)</f>
        <v>0</v>
      </c>
      <c r="C6" s="12">
        <f>COUNTIFS(Лист1!$C:$C,C4)</f>
        <v>1</v>
      </c>
      <c r="D6" s="12">
        <f>COUNTIFS(Лист1!$C:$C,D4)</f>
        <v>0</v>
      </c>
      <c r="E6" s="12">
        <f>COUNTIFS(Лист1!$C:$C,E4)</f>
        <v>0</v>
      </c>
      <c r="F6" s="12">
        <f>COUNTIFS(Лист1!$C:$C,F4)</f>
        <v>1</v>
      </c>
      <c r="G6" s="12">
        <f>COUNTIFS(Лист1!$C:$C,G4)</f>
        <v>0</v>
      </c>
      <c r="H6" s="12">
        <f>COUNTIFS(Лист1!$C:$C,H4)</f>
        <v>0</v>
      </c>
      <c r="I6" s="12">
        <f>COUNTIFS(Лист1!$C:$C,I4)</f>
        <v>1</v>
      </c>
      <c r="J6" s="12">
        <f>COUNTIFS(Лист1!$C:$C,J4)</f>
        <v>0</v>
      </c>
      <c r="K6" s="12">
        <f>COUNTIFS(Лист1!$C:$C,K4)</f>
        <v>0</v>
      </c>
      <c r="L6" s="12">
        <f>COUNTIFS(Лист1!$C:$C,L4)</f>
        <v>0</v>
      </c>
      <c r="M6" s="12">
        <f>COUNTIFS(Лист1!$C:$C,M4)</f>
        <v>0</v>
      </c>
      <c r="N6" s="12">
        <f>COUNTIFS(Лист1!$C:$C,N4)</f>
        <v>0</v>
      </c>
      <c r="O6" s="12">
        <f>COUNTIFS(Лист1!$C:$C,O4)</f>
        <v>0</v>
      </c>
      <c r="P6" s="12">
        <f>COUNTIFS(Лист1!$C:$C,P4)</f>
        <v>0</v>
      </c>
      <c r="Q6" s="33">
        <f>SUM(B6:P6)</f>
        <v>3</v>
      </c>
      <c r="R6" s="12">
        <f>COUNTIFS(Лист1!$C:$C,R4)</f>
        <v>0</v>
      </c>
      <c r="S6" s="12">
        <f>COUNTIFS(Лист1!$C:$C,S4)</f>
        <v>0</v>
      </c>
      <c r="T6" s="12">
        <f>COUNTIFS(Лист1!$C:$C,T4)</f>
        <v>1</v>
      </c>
      <c r="U6" s="12">
        <f>COUNTIFS(Лист1!$C:$C,U4)</f>
        <v>4</v>
      </c>
      <c r="V6" s="12">
        <f>COUNTIFS(Лист1!$C:$C,V4)</f>
        <v>0</v>
      </c>
      <c r="W6" s="12">
        <f>COUNTIFS(Лист1!$C:$C,W4)</f>
        <v>0</v>
      </c>
      <c r="X6" s="12">
        <f>COUNTIFS(Лист1!$C:$C,X4)</f>
        <v>1</v>
      </c>
      <c r="Y6" s="12">
        <f>COUNTIFS(Лист1!$C:$C,Y4)</f>
        <v>0</v>
      </c>
      <c r="Z6" s="12">
        <f>COUNTIFS(Лист1!$C:$C,Z4)</f>
        <v>0</v>
      </c>
      <c r="AA6" s="12">
        <f>COUNTIFS(Лист1!$C:$C,AA4)</f>
        <v>0</v>
      </c>
      <c r="AB6" s="12">
        <f>COUNTIFS(Лист1!$C:$C,AB4)</f>
        <v>1</v>
      </c>
      <c r="AC6" s="12">
        <f>COUNTIFS(Лист1!$C:$C,AC4)</f>
        <v>0</v>
      </c>
      <c r="AD6" s="12">
        <f>COUNTIFS(Лист1!$C:$C,AD4)</f>
        <v>1</v>
      </c>
      <c r="AE6" s="12">
        <f>COUNTIFS(Лист1!$C:$C,AE4)</f>
        <v>1</v>
      </c>
      <c r="AF6" s="12">
        <f>COUNTIFS(Лист1!$C:$C,AF4)</f>
        <v>0</v>
      </c>
      <c r="AG6" s="12">
        <f>COUNTIFS(Лист1!$C:$C,AG4)</f>
        <v>0</v>
      </c>
      <c r="AH6" s="18">
        <f>SUM(R6:AG6)</f>
        <v>9</v>
      </c>
      <c r="AI6" s="34">
        <f>Q6+AH6</f>
        <v>12</v>
      </c>
    </row>
    <row r="7" spans="1:35" ht="16.5" x14ac:dyDescent="0.25">
      <c r="A7" s="11" t="s">
        <v>15</v>
      </c>
      <c r="B7" s="12">
        <f>COUNTIF(Лист1!$D:$D,B4)</f>
        <v>0</v>
      </c>
      <c r="C7" s="12">
        <f>COUNTIF(Лист1!$D:$D,C4)</f>
        <v>1</v>
      </c>
      <c r="D7" s="12">
        <f>COUNTIF(Лист1!$D:$D,D4)</f>
        <v>0</v>
      </c>
      <c r="E7" s="12">
        <f>COUNTIF(Лист1!$D:$D,E4)</f>
        <v>0</v>
      </c>
      <c r="F7" s="12">
        <f>COUNTIF(Лист1!$D:$D,F4)</f>
        <v>0</v>
      </c>
      <c r="G7" s="12">
        <f>COUNTIF(Лист1!$D:$D,G4)</f>
        <v>0</v>
      </c>
      <c r="H7" s="12">
        <f>COUNTIF(Лист1!$D:$D,H4)</f>
        <v>0</v>
      </c>
      <c r="I7" s="12">
        <f>COUNTIF(Лист1!$D:$D,I4)</f>
        <v>0</v>
      </c>
      <c r="J7" s="12">
        <f>COUNTIF(Лист1!$D:$D,J4)</f>
        <v>0</v>
      </c>
      <c r="K7" s="12">
        <f>COUNTIF(Лист1!$D:$D,K4)</f>
        <v>0</v>
      </c>
      <c r="L7" s="12">
        <f>COUNTIF(Лист1!$D:$D,L4)</f>
        <v>0</v>
      </c>
      <c r="M7" s="12">
        <f>COUNTIF(Лист1!$D:$D,M4)</f>
        <v>0</v>
      </c>
      <c r="N7" s="12">
        <f>COUNTIF(Лист1!$D:$D,N4)</f>
        <v>0</v>
      </c>
      <c r="O7" s="12">
        <f>COUNTIF(Лист1!$D:$D,O4)</f>
        <v>0</v>
      </c>
      <c r="P7" s="12">
        <f>COUNTIF(Лист1!$D:$D,P4)</f>
        <v>0</v>
      </c>
      <c r="Q7" s="33">
        <f>SUM(B7:P7)</f>
        <v>1</v>
      </c>
      <c r="R7" s="12">
        <f>COUNTIF(Лист1!$D:$D,R4)</f>
        <v>0</v>
      </c>
      <c r="S7" s="12">
        <f>COUNTIF(Лист1!$D:$D,S4)</f>
        <v>0</v>
      </c>
      <c r="T7" s="12">
        <f>COUNTIF(Лист1!$D:$D,T4)</f>
        <v>0</v>
      </c>
      <c r="U7" s="12">
        <f>COUNTIF(Лист1!$D:$D,U4)</f>
        <v>0</v>
      </c>
      <c r="V7" s="12">
        <f>COUNTIF(Лист1!$D:$D,V4)</f>
        <v>0</v>
      </c>
      <c r="W7" s="12">
        <f>COUNTIF(Лист1!$D:$D,W4)</f>
        <v>0</v>
      </c>
      <c r="X7" s="12">
        <f>COUNTIF(Лист1!$D:$D,X4)</f>
        <v>0</v>
      </c>
      <c r="Y7" s="12">
        <f>COUNTIF(Лист1!$D:$D,Y4)</f>
        <v>0</v>
      </c>
      <c r="Z7" s="12">
        <f>COUNTIF(Лист1!$D:$D,Z4)</f>
        <v>0</v>
      </c>
      <c r="AA7" s="12">
        <f>COUNTIF(Лист1!$D:$D,AA4)</f>
        <v>0</v>
      </c>
      <c r="AB7" s="12">
        <f>COUNTIF(Лист1!$D:$D,AB4)</f>
        <v>0</v>
      </c>
      <c r="AC7" s="12">
        <f>COUNTIF(Лист1!$D:$D,AC4)</f>
        <v>0</v>
      </c>
      <c r="AD7" s="12">
        <f>COUNTIF(Лист1!$D:$D,AD4)</f>
        <v>0</v>
      </c>
      <c r="AE7" s="12">
        <f>COUNTIF(Лист1!$D:$D,AE4)</f>
        <v>0</v>
      </c>
      <c r="AF7" s="12">
        <f>COUNTIF(Лист1!$D:$D,AF4)</f>
        <v>0</v>
      </c>
      <c r="AG7" s="12">
        <f>COUNTIF(Лист1!$D:$D,AG4)</f>
        <v>0</v>
      </c>
      <c r="AH7" s="18">
        <f>SUM(R7:AG7)</f>
        <v>0</v>
      </c>
      <c r="AI7" s="34">
        <f>Q7+AH7</f>
        <v>1</v>
      </c>
    </row>
    <row r="9" spans="1:35" x14ac:dyDescent="0.25"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</row>
    <row r="10" spans="1:35" x14ac:dyDescent="0.25"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2" spans="1:35" x14ac:dyDescent="0.25">
      <c r="B12" s="8"/>
    </row>
    <row r="13" spans="1:35" x14ac:dyDescent="0.25">
      <c r="B13" s="8"/>
    </row>
  </sheetData>
  <mergeCells count="7">
    <mergeCell ref="A2:A4"/>
    <mergeCell ref="B3:AH3"/>
    <mergeCell ref="AA2:AD2"/>
    <mergeCell ref="AI2:AI4"/>
    <mergeCell ref="AE2:AF2"/>
    <mergeCell ref="AG2:AH2"/>
    <mergeCell ref="B2:V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2015-10-24T06:09:03Z</cp:lastPrinted>
  <dcterms:created xsi:type="dcterms:W3CDTF">2015-07-16T19:45:41Z</dcterms:created>
  <dcterms:modified xsi:type="dcterms:W3CDTF">2015-10-24T20:28:45Z</dcterms:modified>
</cp:coreProperties>
</file>