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560" yWindow="560" windowWidth="25040" windowHeight="16920" tabRatio="500" activeTab="1"/>
  </bookViews>
  <sheets>
    <sheet name="рсч_руб" sheetId="2" r:id="rId1"/>
    <sheet name="Критерии руб_рсч" sheetId="4" r:id="rId2"/>
    <sheet name="Справочник" sheetId="5" r:id="rId3"/>
  </sheets>
  <externalReferences>
    <externalReference r:id="rId4"/>
    <externalReference r:id="rId5"/>
  </externalReferences>
  <definedNames>
    <definedName name="_xlnm._FilterDatabase" localSheetId="1" hidden="1">'Критерии руб_рсч'!$A$1:$C$1</definedName>
    <definedName name="_xlnm._FilterDatabase" localSheetId="0" hidden="1">рсч_руб!$A$1:$AP$54</definedName>
  </definedNames>
  <calcPr calcId="140000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" i="2" l="1"/>
  <c r="U2" i="2"/>
  <c r="V2" i="2"/>
  <c r="O2" i="2"/>
  <c r="L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L2" i="2"/>
  <c r="AM2" i="2"/>
  <c r="AK3" i="2"/>
  <c r="O3" i="2"/>
  <c r="L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L3" i="2"/>
  <c r="AM3" i="2"/>
  <c r="AK4" i="2"/>
  <c r="U4" i="2"/>
  <c r="V4" i="2"/>
  <c r="O4" i="2"/>
  <c r="L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L4" i="2"/>
  <c r="AM4" i="2"/>
  <c r="AK5" i="2"/>
  <c r="U5" i="2"/>
  <c r="V5" i="2"/>
  <c r="O5" i="2"/>
  <c r="L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L5" i="2"/>
  <c r="AM5" i="2"/>
  <c r="AK6" i="2"/>
  <c r="U6" i="2"/>
  <c r="V6" i="2"/>
  <c r="O6" i="2"/>
  <c r="L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L6" i="2"/>
  <c r="AM6" i="2"/>
  <c r="AK7" i="2"/>
  <c r="U7" i="2"/>
  <c r="V7" i="2"/>
  <c r="O7" i="2"/>
  <c r="L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L7" i="2"/>
  <c r="AM7" i="2"/>
  <c r="AK8" i="2"/>
  <c r="U8" i="2"/>
  <c r="V8" i="2"/>
  <c r="O8" i="2"/>
  <c r="L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L8" i="2"/>
  <c r="AM8" i="2"/>
  <c r="AK9" i="2"/>
  <c r="U9" i="2"/>
  <c r="V9" i="2"/>
  <c r="O9" i="2"/>
  <c r="L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L9" i="2"/>
  <c r="AM9" i="2"/>
  <c r="AK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L10" i="2"/>
  <c r="AM10" i="2"/>
  <c r="O10" i="2"/>
  <c r="L10" i="2"/>
  <c r="AK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L11" i="2"/>
  <c r="AM11" i="2"/>
  <c r="O11" i="2"/>
  <c r="L11" i="2"/>
  <c r="AK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L12" i="2"/>
  <c r="AM12" i="2"/>
  <c r="O12" i="2"/>
  <c r="L12" i="2"/>
  <c r="AK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L13" i="2"/>
  <c r="AM13" i="2"/>
  <c r="O13" i="2"/>
  <c r="L13" i="2"/>
  <c r="AK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L14" i="2"/>
  <c r="AM14" i="2"/>
  <c r="O14" i="2"/>
  <c r="L14" i="2"/>
  <c r="AK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L15" i="2"/>
  <c r="AM15" i="2"/>
  <c r="O15" i="2"/>
  <c r="L15" i="2"/>
  <c r="AK16" i="2"/>
  <c r="O16" i="2"/>
  <c r="L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L16" i="2"/>
  <c r="AM16" i="2"/>
  <c r="L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K18" i="2"/>
  <c r="U18" i="2"/>
  <c r="V18" i="2"/>
  <c r="O18" i="2"/>
  <c r="L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L18" i="2"/>
  <c r="AM18" i="2"/>
  <c r="AK19" i="2"/>
  <c r="U19" i="2"/>
  <c r="V19" i="2"/>
  <c r="O19" i="2"/>
  <c r="L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L19" i="2"/>
  <c r="AM19" i="2"/>
  <c r="AK20" i="2"/>
  <c r="U20" i="2"/>
  <c r="V20" i="2"/>
  <c r="O20" i="2"/>
  <c r="L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L20" i="2"/>
  <c r="AM20" i="2"/>
  <c r="AK21" i="2"/>
  <c r="U21" i="2"/>
  <c r="V21" i="2"/>
  <c r="O21" i="2"/>
  <c r="L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L21" i="2"/>
  <c r="AM21" i="2"/>
  <c r="AK22" i="2"/>
  <c r="U22" i="2"/>
  <c r="V22" i="2"/>
  <c r="O22" i="2"/>
  <c r="L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L22" i="2"/>
  <c r="AM22" i="2"/>
  <c r="AK23" i="2"/>
  <c r="U23" i="2"/>
  <c r="O23" i="2"/>
  <c r="L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L23" i="2"/>
  <c r="AM23" i="2"/>
  <c r="AK24" i="2"/>
  <c r="O24" i="2"/>
  <c r="L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L24" i="2"/>
  <c r="AM24" i="2"/>
  <c r="AK25" i="2"/>
  <c r="O25" i="2"/>
  <c r="L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L25" i="2"/>
  <c r="AM25" i="2"/>
  <c r="AK26" i="2"/>
  <c r="O26" i="2"/>
  <c r="L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L26" i="2"/>
  <c r="AM26" i="2"/>
  <c r="AK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L27" i="2"/>
  <c r="AM27" i="2"/>
  <c r="O27" i="2"/>
  <c r="L27" i="2"/>
  <c r="AK28" i="2"/>
  <c r="U28" i="2"/>
  <c r="V28" i="2"/>
  <c r="O28" i="2"/>
  <c r="L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L28" i="2"/>
  <c r="AM28" i="2"/>
  <c r="AK29" i="2"/>
  <c r="U29" i="2"/>
  <c r="V29" i="2"/>
  <c r="O29" i="2"/>
  <c r="L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L29" i="2"/>
  <c r="AM29" i="2"/>
  <c r="AK30" i="2"/>
  <c r="U30" i="2"/>
  <c r="V30" i="2"/>
  <c r="O30" i="2"/>
  <c r="L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L30" i="2"/>
  <c r="AM30" i="2"/>
  <c r="AK31" i="2"/>
  <c r="U31" i="2"/>
  <c r="V31" i="2"/>
  <c r="O31" i="2"/>
  <c r="L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L31" i="2"/>
  <c r="AM31" i="2"/>
  <c r="AK32" i="2"/>
  <c r="U32" i="2"/>
  <c r="O32" i="2"/>
  <c r="L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L32" i="2"/>
  <c r="AM32" i="2"/>
  <c r="AK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L33" i="2"/>
  <c r="AM33" i="2"/>
  <c r="O33" i="2"/>
  <c r="L33" i="2"/>
  <c r="AK34" i="2"/>
  <c r="U34" i="2"/>
  <c r="V34" i="2"/>
  <c r="O34" i="2"/>
  <c r="L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L34" i="2"/>
  <c r="AM34" i="2"/>
  <c r="AK35" i="2"/>
  <c r="U35" i="2"/>
  <c r="V35" i="2"/>
  <c r="O35" i="2"/>
  <c r="L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L35" i="2"/>
  <c r="AM35" i="2"/>
  <c r="AK36" i="2"/>
  <c r="U36" i="2"/>
  <c r="V36" i="2"/>
  <c r="O36" i="2"/>
  <c r="L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L36" i="2"/>
  <c r="AM36" i="2"/>
  <c r="AK37" i="2"/>
  <c r="U37" i="2"/>
  <c r="V37" i="2"/>
  <c r="O37" i="2"/>
  <c r="L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L37" i="2"/>
  <c r="AM37" i="2"/>
  <c r="AK38" i="2"/>
  <c r="U38" i="2"/>
  <c r="O38" i="2"/>
  <c r="L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L38" i="2"/>
  <c r="AM38" i="2"/>
  <c r="AK39" i="2"/>
  <c r="U39" i="2"/>
  <c r="V39" i="2"/>
  <c r="O39" i="2"/>
  <c r="L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L39" i="2"/>
  <c r="AM39" i="2"/>
  <c r="C53" i="4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O52" i="2"/>
  <c r="L52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O51" i="2"/>
  <c r="L51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O50" i="2"/>
  <c r="L50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O49" i="2"/>
  <c r="L49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O48" i="2"/>
  <c r="L48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O47" i="2"/>
  <c r="L47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O46" i="2"/>
  <c r="L46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O45" i="2"/>
  <c r="L45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O44" i="2"/>
  <c r="L44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O43" i="2"/>
  <c r="L43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O42" i="2"/>
  <c r="L42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O40" i="2"/>
  <c r="L40" i="2"/>
</calcChain>
</file>

<file path=xl/sharedStrings.xml><?xml version="1.0" encoding="utf-8"?>
<sst xmlns="http://schemas.openxmlformats.org/spreadsheetml/2006/main" count="715" uniqueCount="286">
  <si>
    <t>№</t>
  </si>
  <si>
    <t>дата</t>
  </si>
  <si>
    <t>куда</t>
  </si>
  <si>
    <t>дебет</t>
  </si>
  <si>
    <t>кредит</t>
  </si>
  <si>
    <t>$</t>
  </si>
  <si>
    <t>Итого $</t>
  </si>
  <si>
    <t>Итого RUR</t>
  </si>
  <si>
    <t>Контрагент</t>
  </si>
  <si>
    <t>описание</t>
  </si>
  <si>
    <t>тип платежа</t>
  </si>
  <si>
    <t>тип деятельности</t>
  </si>
  <si>
    <t>месяц</t>
  </si>
  <si>
    <t>год</t>
  </si>
  <si>
    <t>группа</t>
  </si>
  <si>
    <t>валюта</t>
  </si>
  <si>
    <t>месяц признания расходов</t>
  </si>
  <si>
    <t>год расходов</t>
  </si>
  <si>
    <t>Склад</t>
  </si>
  <si>
    <t>Вид операции из 1С</t>
  </si>
  <si>
    <t>фин</t>
  </si>
  <si>
    <t>bank</t>
  </si>
  <si>
    <t>other</t>
  </si>
  <si>
    <t>nachisl</t>
  </si>
  <si>
    <t>ДДС</t>
  </si>
  <si>
    <t>office</t>
  </si>
  <si>
    <t>taxes</t>
  </si>
  <si>
    <t>telef</t>
  </si>
  <si>
    <t>marketing</t>
  </si>
  <si>
    <t>insurance</t>
  </si>
  <si>
    <t>security</t>
  </si>
  <si>
    <t>deposit</t>
  </si>
  <si>
    <t>deposit_return</t>
  </si>
  <si>
    <t>c.soft</t>
  </si>
  <si>
    <t>parking</t>
  </si>
  <si>
    <t>goods_sale</t>
  </si>
  <si>
    <t>arenda</t>
  </si>
  <si>
    <t>goods</t>
  </si>
  <si>
    <t>Income</t>
  </si>
  <si>
    <t>Значение если ошибка</t>
  </si>
  <si>
    <t>-</t>
  </si>
  <si>
    <t>Солид банк</t>
  </si>
  <si>
    <t>o</t>
  </si>
  <si>
    <t>руб.</t>
  </si>
  <si>
    <t>Правда</t>
  </si>
  <si>
    <t>опер</t>
  </si>
  <si>
    <t>CF</t>
  </si>
  <si>
    <t>инвест</t>
  </si>
  <si>
    <t>Constraction</t>
  </si>
  <si>
    <t>customs</t>
  </si>
  <si>
    <t>partitioning</t>
  </si>
  <si>
    <t>fire deptmnt</t>
  </si>
  <si>
    <t>inventories</t>
  </si>
  <si>
    <t>Access Control +CCTV</t>
  </si>
  <si>
    <t>mezzanine</t>
  </si>
  <si>
    <t>Costractions_signboard</t>
  </si>
  <si>
    <t>income</t>
  </si>
  <si>
    <t>депозит</t>
  </si>
  <si>
    <t xml:space="preserve">охрана </t>
  </si>
  <si>
    <t>возврат депозита</t>
  </si>
  <si>
    <t>Торговая выручка</t>
  </si>
  <si>
    <t>ЗАО "ВЕСТ КОЛЛ ЛТД"</t>
  </si>
  <si>
    <t>Lift</t>
  </si>
  <si>
    <t>обучение - вне расходов</t>
  </si>
  <si>
    <t>income_other</t>
  </si>
  <si>
    <t>SH</t>
  </si>
  <si>
    <t>курс. разн</t>
  </si>
  <si>
    <t>transport</t>
  </si>
  <si>
    <t>обеспечительный платеж</t>
  </si>
  <si>
    <t>ЗАО "СОЛИД БАНК"</t>
  </si>
  <si>
    <t>СмартТелеком ООО</t>
  </si>
  <si>
    <t>АРТО</t>
  </si>
  <si>
    <t>Авто-Транс ООО</t>
  </si>
  <si>
    <t>МедРескью ООО</t>
  </si>
  <si>
    <t>Ведерникова В.М.</t>
  </si>
  <si>
    <t>arenda-deposit</t>
  </si>
  <si>
    <t>ДДС-депозит</t>
  </si>
  <si>
    <t>Панюкова Елена Александровна</t>
  </si>
  <si>
    <t>Хорошие Люди ООО</t>
  </si>
  <si>
    <t>бух. услуги</t>
  </si>
  <si>
    <t>АбсолютЭкспо</t>
  </si>
  <si>
    <t>Лангур ООО</t>
  </si>
  <si>
    <t>Комиссия за Перечисление денежных средств со счета Клиента в другие кредитные организации по платежным поручениям,  полученным по Системе Ibank2. Тариф 1.2.3.2</t>
  </si>
  <si>
    <t>оплата за аренду бокса С158, по Договору об оказании складских услуг от 11.03.2012 г.</t>
  </si>
  <si>
    <t>УФК по г. Москве (ИФНС России №26 по г. Москве)</t>
  </si>
  <si>
    <t>НДС за оказание услуги по Изготовлению и заверению копий документов в рамках оказания услуг клиенту, кроме накопительных счетов. Тариф 1.4.4</t>
  </si>
  <si>
    <t>Комиссия за оказание услуги по Изготовлению и заверению копий документов в рамках оказания услуг клиенту, кроме накопительных счетов. Тариф 1.4.4</t>
  </si>
  <si>
    <t>Оплата от покупателя</t>
  </si>
  <si>
    <t>Перечисление налога</t>
  </si>
  <si>
    <t>Прочее списание</t>
  </si>
  <si>
    <t>Оплата поставщику</t>
  </si>
  <si>
    <t>Расчеты по кредитам и займам</t>
  </si>
  <si>
    <t>repair constr</t>
  </si>
  <si>
    <t>Инкассация</t>
  </si>
  <si>
    <t>Комиссия за Прием наличных денежных средств на счет: купюры. Тариф 1.3.1.2</t>
  </si>
  <si>
    <t>ЧОП "СБС"</t>
  </si>
  <si>
    <t>РОССКОР ХОЛДИНГ Б.В</t>
  </si>
  <si>
    <t>УФК по г. Москве (для ИФНС России №4 по г. Москве)</t>
  </si>
  <si>
    <t>Солр4981</t>
  </si>
  <si>
    <t>13.01.2015</t>
  </si>
  <si>
    <t>Абонентская плата за обслуживание с использованием Системы Ibank 2 за январь 2015 г.</t>
  </si>
  <si>
    <t>Солр4982</t>
  </si>
  <si>
    <t>15.01.2015</t>
  </si>
  <si>
    <t>Солр4983</t>
  </si>
  <si>
    <t>Солр4984</t>
  </si>
  <si>
    <t>Солр4985</t>
  </si>
  <si>
    <t>Солр4986</t>
  </si>
  <si>
    <t>Солр4987</t>
  </si>
  <si>
    <t>Солр4988</t>
  </si>
  <si>
    <t>Солр4989</t>
  </si>
  <si>
    <t>Оплата за услуги международной и междугородной связи по договору №8С#ГИГ2 от 30.03.11 за декабрь 2014 Сумма 87-65 В т.ч. НДС  (18/118) 13-37</t>
  </si>
  <si>
    <t>Солр4990</t>
  </si>
  <si>
    <t>Оплата по договору 02/12 за SMS услуги (предоставление доступа к програмному приложению) за период с 01.12.14 по 31.12.14 Сумма 986-46 В т.ч. НДС  (18%) 150-48</t>
  </si>
  <si>
    <t>Солр4991</t>
  </si>
  <si>
    <t>Оплата по счету Л-00002726 от 15.01.2015 за Воду (18,9) 8 шт. Сумма 1900-00 В т.ч. НДС  (18%) 289-83</t>
  </si>
  <si>
    <t>Солр4992</t>
  </si>
  <si>
    <t>Оплата по счету № 239 от 20.11.2014. Сопровождение ПП 1С на ноябрь  2014г. по договору №101-2013-07-01-1220 от 01.07.2013г. обновление конфигурации  Сумма 4000-00 В т.ч. НДС  (18%) 610-17</t>
  </si>
  <si>
    <t>Солр4993</t>
  </si>
  <si>
    <t>Доплата по счету №29 от 12.01.2015 за короб №3 архивный Сумма 5096-00 В т.ч. НДС  (18%) 777-36</t>
  </si>
  <si>
    <t>Солр4994</t>
  </si>
  <si>
    <t>Оплата за услуги электросвязи по договору №23743/1 от 30.03.11 за декабрь  2014 Сумма 9097-00 В т.ч. НДС  (18/118) 1387-68</t>
  </si>
  <si>
    <t>Солр4995</t>
  </si>
  <si>
    <t>19.01.2015</t>
  </si>
  <si>
    <t>Оплата по счету N 12071 от 17.01.2015 за аренду бокса #C58 c 01.02.2015 по 28.02.2014. НДС не облагается.</t>
  </si>
  <si>
    <t>Солр4996</t>
  </si>
  <si>
    <t>21.01.2015</t>
  </si>
  <si>
    <t>Государственная пошлина: подача кассационной жалобы</t>
  </si>
  <si>
    <t>Солр4997</t>
  </si>
  <si>
    <t>22.01.2015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</si>
  <si>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22.01.2015г.</t>
  </si>
  <si>
    <t>Солр4998</t>
  </si>
  <si>
    <t>Солр4999</t>
  </si>
  <si>
    <t>Комиссионное вознаграждение Банка за исполн.функций валютного контроля, согласно Тарифам Банка. Распоряжение от 22.01.2015г</t>
  </si>
  <si>
    <t>Солр5000</t>
  </si>
  <si>
    <t>Солр5001</t>
  </si>
  <si>
    <t>Солр5002</t>
  </si>
  <si>
    <t>{VO42015} Возврат займа по договору беспроцентного денежного займа №1 от 23.06.2011  Сумма 15000 Без налога (НДС) Сумма 15000</t>
  </si>
  <si>
    <t>Солр5003</t>
  </si>
  <si>
    <t>26.01.2015</t>
  </si>
  <si>
    <t>Оплата по счету 11875 от 13.01.2015., Сумма: 5100-00, НДС не облагается.</t>
  </si>
  <si>
    <t>Солр5004</t>
  </si>
  <si>
    <t>{VO20100} Оплата по счету №11951 от 16.01.2015г. за складские услуги В101 с 01.02. по 31.07.15. НДС не облагается.</t>
  </si>
  <si>
    <t>Солр5005</t>
  </si>
  <si>
    <t>27.01.2015</t>
  </si>
  <si>
    <t>Оплата по счету № 11668 от 11/12/2014 за складские услуги с 1/010 по 31/01 2015 г.  НДС не облагается</t>
  </si>
  <si>
    <t>Солр5006</t>
  </si>
  <si>
    <t>Солр5007</t>
  </si>
  <si>
    <t>Солр5008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</si>
  <si>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 27.01.2015г.</t>
  </si>
  <si>
    <t>Солр5009</t>
  </si>
  <si>
    <t>Комиссионное вознаграждение Банка за исполн.функций валютного контроля, согласно Тарифам Банка. Распоряжение от 27.01.2015г</t>
  </si>
  <si>
    <t>Солр5010</t>
  </si>
  <si>
    <t>Солр5011</t>
  </si>
  <si>
    <t>{VO42015} Возврат займа по договору беспроцентного денежного займа №1 от 23.06.2011  Сумма 300000 Без налога (НДС) Сумма 300000</t>
  </si>
  <si>
    <t>Солр5012</t>
  </si>
  <si>
    <t>28.01.2015</t>
  </si>
  <si>
    <t>Солр5013</t>
  </si>
  <si>
    <t>Солр5014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</si>
  <si>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28.01.2015г.</t>
  </si>
  <si>
    <t>Солр5015</t>
  </si>
  <si>
    <t>Комиссионное вознаграждение Банка за исполн.функций валютного контроля, согласно Тарифам Банка. Распоряжение от 28.01.2015г</t>
  </si>
  <si>
    <t>Солр5016</t>
  </si>
  <si>
    <t>Солр5017</t>
  </si>
  <si>
    <t>Солр5018</t>
  </si>
  <si>
    <t>30.01.2015</t>
  </si>
  <si>
    <t>Комиссия за ведение счета, согласно договора банковского счета за январь 2015 г..</t>
  </si>
  <si>
    <t>Солр5019</t>
  </si>
  <si>
    <t>02.02.2015</t>
  </si>
  <si>
    <t>СЧЕТ N 11933 АРЕНДА БОКСА В34 С 01/02/15ПО 30/04/15</t>
  </si>
  <si>
    <t>Солр5020</t>
  </si>
  <si>
    <t>05.02.2015</t>
  </si>
  <si>
    <t>исковое заявление об обязании заключить дополнительное соглашение к договору аренды № 26-10Пр6/114А</t>
  </si>
  <si>
    <t>Солр5021</t>
  </si>
  <si>
    <t>09.02.2015</t>
  </si>
  <si>
    <t>Солр5022</t>
  </si>
  <si>
    <t>Солр5023</t>
  </si>
  <si>
    <t>Абонентская плата за обслуживание с использованием Системы Ibank 2 за февраль 2015 г.</t>
  </si>
  <si>
    <t>Солр5024</t>
  </si>
  <si>
    <t>10.02.2015</t>
  </si>
  <si>
    <t>Солр5025</t>
  </si>
  <si>
    <t>Солр5026</t>
  </si>
  <si>
    <t>24.02.2015</t>
  </si>
  <si>
    <t>Солр5027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</si>
  <si>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24.02.2015г.</t>
  </si>
  <si>
    <t>Солр5028</t>
  </si>
  <si>
    <t>Комиссионное вознаграждение Банка за исполн.функций валютного контроля, согласно Тарифам Банка. Распоряжение от  24.02.2015г</t>
  </si>
  <si>
    <t>Солр5029</t>
  </si>
  <si>
    <t>{VO42015} Возврат займа по договору беспроцентного денежного займа №1 от 23.06.2011  Сумма 200000 Без налога (НДС) Сумма 200000</t>
  </si>
  <si>
    <t>Солр5030</t>
  </si>
  <si>
    <t>25.02.2015</t>
  </si>
  <si>
    <t>Оплата по счету № 11968 от 11/12/2014 за складские услуги с 01/02/2015 по 28/02/2015г.  НДС не облагается</t>
  </si>
  <si>
    <t>Солр5031</t>
  </si>
  <si>
    <t>(224) 33500,00 За аренду склада по счету №12404 от 15.02.2015г.  Договор от 20.05.2014г.  за март  НДС не облагается</t>
  </si>
  <si>
    <t>zpl</t>
  </si>
  <si>
    <t>premiya</t>
  </si>
  <si>
    <t>Справочник критериев для сортировки операций по Солид Банку (рсч_руб)</t>
  </si>
  <si>
    <t>по договору беспроцентного денежного займа</t>
  </si>
  <si>
    <t>Арендная плата по договору субаренды</t>
  </si>
  <si>
    <t>Возврат займа</t>
  </si>
  <si>
    <t>Займ по договору</t>
  </si>
  <si>
    <t>Перечисление займа по договору займа</t>
  </si>
  <si>
    <t>Предоставление займа по договору</t>
  </si>
  <si>
    <t>Услуги по аренде помещения</t>
  </si>
  <si>
    <t>получение кредита</t>
  </si>
  <si>
    <t>по договорам займа</t>
  </si>
  <si>
    <t>по договору денежного займа</t>
  </si>
  <si>
    <t>Абонентская плата за обслуживание с использованием Системы Ibank</t>
  </si>
  <si>
    <t>Комиссионное вознаграждение Банка за исполн.функций валютного контроля</t>
  </si>
  <si>
    <t>согласно Тарифам Банка</t>
  </si>
  <si>
    <t>Комиссия за ведение счета, согласно договора банковского счета</t>
  </si>
  <si>
    <t>Комиссия за выдачу</t>
  </si>
  <si>
    <t>Комиссия за заверение</t>
  </si>
  <si>
    <t>Комиссия за обслуживание по системе электронных расчетов iBank2</t>
  </si>
  <si>
    <t>Комиссия за</t>
  </si>
  <si>
    <t>Комиссия за отправку платежей согласно тарифам Банка</t>
  </si>
  <si>
    <t>Комиссия за Перечисление денежных средств</t>
  </si>
  <si>
    <t>Комиссия за прием и пересчет наличных денежных средств</t>
  </si>
  <si>
    <t>за исполнение функций валютного контроля</t>
  </si>
  <si>
    <t>НДС за оказание услуги по</t>
  </si>
  <si>
    <t>Оплата комиссии за оказание услуг по зачислению денежных средств</t>
  </si>
  <si>
    <t>Государственная пошлина за рассмотрение</t>
  </si>
  <si>
    <t>Услуги по ведению бухгалтерского учета и подготовке отчетности</t>
  </si>
  <si>
    <t>за ремонт грузового подъемника</t>
  </si>
  <si>
    <t>Взыск ден ср</t>
  </si>
  <si>
    <t>Взыск.ден.ср-в</t>
  </si>
  <si>
    <t>НДФЛ</t>
  </si>
  <si>
    <t>Страховой взнос на обязательное социальное страхование</t>
  </si>
  <si>
    <t>Страховые взносы</t>
  </si>
  <si>
    <t>Конверсия денежных средств при покупке иностранной валюты у клиента</t>
  </si>
  <si>
    <t>за продвижение сайта www.safe-box.ru</t>
  </si>
  <si>
    <t>за услуги по уборке  нежилых помещений</t>
  </si>
  <si>
    <t>за разбор металлоконструкций и вынос мусора</t>
  </si>
  <si>
    <t>r на выдачу зпл</t>
  </si>
  <si>
    <t>Заправка катриджа</t>
  </si>
  <si>
    <t>за Марки-пломбы и техническое обслуживание</t>
  </si>
  <si>
    <t>оплата по счету № 0VT</t>
  </si>
  <si>
    <t>за стаканы</t>
  </si>
  <si>
    <t>за магнитные карточки</t>
  </si>
  <si>
    <t>(18,9</t>
  </si>
  <si>
    <t>VT/</t>
  </si>
  <si>
    <t>Оплата за услуги международной и междугородной связи по договору</t>
  </si>
  <si>
    <t>Оплата по договору 02/12 за SMS услуги</t>
  </si>
  <si>
    <t>за услуги электросвязи</t>
  </si>
  <si>
    <t>за услуги мг и мн связи по договору</t>
  </si>
  <si>
    <t>за услуги междугородной и международной телефонной связи</t>
  </si>
  <si>
    <t>за рекламн</t>
  </si>
  <si>
    <t>на оказание комплекса рекламных услуг</t>
  </si>
  <si>
    <t>за размещение рекламно-информационных материалов</t>
  </si>
  <si>
    <t>за размещение рекламных материалов</t>
  </si>
  <si>
    <t>страховая премия</t>
  </si>
  <si>
    <t>охранных услуг</t>
  </si>
  <si>
    <t>за охранные услуги</t>
  </si>
  <si>
    <t>за услуги по охране объекта</t>
  </si>
  <si>
    <t>обеспечительного платежа</t>
  </si>
  <si>
    <t>обеспечительного взноса</t>
  </si>
  <si>
    <t>Возврат обеспечительного платежа</t>
  </si>
  <si>
    <t>Возврат неизрасходованных средств по договору</t>
  </si>
  <si>
    <t>Возврат оплаты по заявлению клиента</t>
  </si>
  <si>
    <t>1С</t>
  </si>
  <si>
    <t>КонсультантБухгалтер</t>
  </si>
  <si>
    <t>выдача пропуска</t>
  </si>
  <si>
    <t>за выдачу постоянного пропуска</t>
  </si>
  <si>
    <t>замок</t>
  </si>
  <si>
    <t>материалы</t>
  </si>
  <si>
    <t>коробка</t>
  </si>
  <si>
    <t>за магнитную карту</t>
  </si>
  <si>
    <t>N26-10Пр6</t>
  </si>
  <si>
    <t>Аренда переменная часть</t>
  </si>
  <si>
    <t>по договору аренды нежилого помещения</t>
  </si>
  <si>
    <t>055-12/00177</t>
  </si>
  <si>
    <t>055-13/00318</t>
  </si>
  <si>
    <t>055-13/00369</t>
  </si>
  <si>
    <t>за короба</t>
  </si>
  <si>
    <t>Короб</t>
  </si>
  <si>
    <t>за стрейч пленку для поддонов</t>
  </si>
  <si>
    <t>за замки висячие</t>
  </si>
  <si>
    <t>apecs</t>
  </si>
  <si>
    <t>Пленка</t>
  </si>
  <si>
    <t>возмещение оплаты товаров и услуг</t>
  </si>
  <si>
    <t>storage</t>
  </si>
  <si>
    <t>% BB&amp;MS</t>
  </si>
  <si>
    <t>% on capital</t>
  </si>
  <si>
    <t>% Sh</t>
  </si>
  <si>
    <t>%%</t>
  </si>
  <si>
    <t>грузчики</t>
  </si>
  <si>
    <t>фин.оп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</si>
</sst>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&quot;£&quot;* #,##0.00_-;\-&quot;£&quot;* #,##0.00_-;_-&quot;£&quot;* &quot;-&quot;??_-;_-@_-"/>
  </numFmts>
  <fonts count="12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</font>
    <font>
      <sz val="8"/>
      <name val="Arial"/>
      <family val="2"/>
    </font>
    <font>
      <sz val="8"/>
      <color rgb="FF333333"/>
      <name val="Arial"/>
      <family val="2"/>
    </font>
    <font>
      <b/>
      <sz val="10"/>
      <color theme="1"/>
      <name val="Arial Cyr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Verdana"/>
      <family val="2"/>
    </font>
    <font>
      <sz val="11"/>
      <color indexed="9"/>
      <name val="Helvetica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166" fontId="8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Protection="0">
      <alignment vertical="top"/>
    </xf>
    <xf numFmtId="0" fontId="7" fillId="0" borderId="0"/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2" fillId="0" borderId="1" xfId="1" applyFont="1" applyFill="1" applyBorder="1"/>
    <xf numFmtId="3" fontId="2" fillId="0" borderId="1" xfId="2" applyNumberFormat="1" applyFont="1" applyFill="1" applyBorder="1"/>
    <xf numFmtId="165" fontId="2" fillId="0" borderId="1" xfId="2" applyNumberFormat="1" applyFont="1" applyFill="1" applyBorder="1"/>
    <xf numFmtId="164" fontId="2" fillId="0" borderId="1" xfId="2" applyFont="1" applyFill="1" applyBorder="1"/>
    <xf numFmtId="0" fontId="2" fillId="2" borderId="1" xfId="1" applyFont="1" applyFill="1" applyBorder="1"/>
    <xf numFmtId="165" fontId="2" fillId="3" borderId="1" xfId="2" applyNumberFormat="1" applyFont="1" applyFill="1" applyBorder="1"/>
    <xf numFmtId="0" fontId="2" fillId="3" borderId="1" xfId="1" applyFont="1" applyFill="1" applyBorder="1"/>
    <xf numFmtId="165" fontId="2" fillId="2" borderId="1" xfId="2" applyNumberFormat="1" applyFont="1" applyFill="1" applyBorder="1"/>
    <xf numFmtId="0" fontId="1" fillId="0" borderId="1" xfId="1" applyFont="1" applyFill="1" applyBorder="1"/>
    <xf numFmtId="0" fontId="3" fillId="4" borderId="2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2" fillId="5" borderId="3" xfId="1" applyFont="1" applyFill="1" applyBorder="1"/>
    <xf numFmtId="165" fontId="2" fillId="0" borderId="1" xfId="1" applyNumberFormat="1" applyFont="1" applyFill="1" applyBorder="1"/>
    <xf numFmtId="0" fontId="2" fillId="7" borderId="1" xfId="1" applyFont="1" applyFill="1" applyBorder="1"/>
    <xf numFmtId="0" fontId="2" fillId="7" borderId="4" xfId="1" applyFont="1" applyFill="1" applyBorder="1"/>
    <xf numFmtId="0" fontId="2" fillId="2" borderId="4" xfId="1" applyFont="1" applyFill="1" applyBorder="1"/>
    <xf numFmtId="0" fontId="2" fillId="3" borderId="4" xfId="1" applyFont="1" applyFill="1" applyBorder="1"/>
    <xf numFmtId="0" fontId="2" fillId="0" borderId="4" xfId="1" applyFont="1" applyFill="1" applyBorder="1"/>
    <xf numFmtId="0" fontId="2" fillId="7" borderId="5" xfId="1" applyFont="1" applyFill="1" applyBorder="1"/>
    <xf numFmtId="0" fontId="2" fillId="3" borderId="5" xfId="1" applyFont="1" applyFill="1" applyBorder="1"/>
    <xf numFmtId="0" fontId="2" fillId="0" borderId="5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3" xfId="1" applyFont="1" applyFill="1" applyBorder="1"/>
    <xf numFmtId="0" fontId="2" fillId="7" borderId="3" xfId="1" applyFont="1" applyFill="1" applyBorder="1"/>
    <xf numFmtId="0" fontId="5" fillId="6" borderId="6" xfId="1" applyNumberFormat="1" applyFont="1" applyFill="1" applyBorder="1" applyAlignment="1">
      <alignment horizontal="left" vertical="top"/>
    </xf>
    <xf numFmtId="4" fontId="5" fillId="6" borderId="6" xfId="1" applyNumberFormat="1" applyFont="1" applyFill="1" applyBorder="1" applyAlignment="1">
      <alignment horizontal="right" vertical="top"/>
    </xf>
    <xf numFmtId="1" fontId="5" fillId="6" borderId="6" xfId="1" applyNumberFormat="1" applyFont="1" applyFill="1" applyBorder="1" applyAlignment="1">
      <alignment horizontal="right" vertical="top"/>
    </xf>
    <xf numFmtId="2" fontId="5" fillId="6" borderId="6" xfId="1" applyNumberFormat="1" applyFont="1" applyFill="1" applyBorder="1" applyAlignment="1">
      <alignment horizontal="right" vertical="top"/>
    </xf>
    <xf numFmtId="0" fontId="2" fillId="3" borderId="3" xfId="1" applyFont="1" applyFill="1" applyBorder="1"/>
    <xf numFmtId="0" fontId="2" fillId="3" borderId="7" xfId="1" applyFont="1" applyFill="1" applyBorder="1"/>
    <xf numFmtId="0" fontId="5" fillId="6" borderId="8" xfId="1" applyNumberFormat="1" applyFont="1" applyFill="1" applyBorder="1" applyAlignment="1">
      <alignment horizontal="left" vertical="top"/>
    </xf>
    <xf numFmtId="4" fontId="5" fillId="6" borderId="8" xfId="1" applyNumberFormat="1" applyFont="1" applyFill="1" applyBorder="1" applyAlignment="1">
      <alignment horizontal="right" vertical="top"/>
    </xf>
    <xf numFmtId="1" fontId="5" fillId="6" borderId="8" xfId="1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/>
    <xf numFmtId="165" fontId="2" fillId="0" borderId="4" xfId="1" applyNumberFormat="1" applyFont="1" applyFill="1" applyBorder="1"/>
    <xf numFmtId="164" fontId="2" fillId="0" borderId="4" xfId="2" applyFont="1" applyFill="1" applyBorder="1"/>
    <xf numFmtId="0" fontId="2" fillId="3" borderId="9" xfId="1" applyFont="1" applyFill="1" applyBorder="1"/>
    <xf numFmtId="0" fontId="2" fillId="7" borderId="9" xfId="1" applyFont="1" applyFill="1" applyBorder="1"/>
    <xf numFmtId="0" fontId="2" fillId="0" borderId="9" xfId="1" applyFont="1" applyFill="1" applyBorder="1"/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/>
    <xf numFmtId="3" fontId="2" fillId="0" borderId="0" xfId="2" applyNumberFormat="1" applyFont="1" applyFill="1" applyBorder="1"/>
    <xf numFmtId="165" fontId="3" fillId="0" borderId="0" xfId="2" applyNumberFormat="1" applyFont="1" applyFill="1" applyBorder="1"/>
    <xf numFmtId="164" fontId="2" fillId="0" borderId="0" xfId="2" applyFont="1" applyFill="1" applyBorder="1"/>
    <xf numFmtId="165" fontId="2" fillId="0" borderId="0" xfId="2" applyNumberFormat="1" applyFont="1" applyFill="1" applyBorder="1"/>
    <xf numFmtId="0" fontId="1" fillId="0" borderId="0" xfId="1"/>
    <xf numFmtId="0" fontId="1" fillId="0" borderId="0" xfId="1" applyBorder="1"/>
    <xf numFmtId="0" fontId="2" fillId="8" borderId="0" xfId="1" applyFont="1" applyFill="1" applyBorder="1"/>
    <xf numFmtId="0" fontId="1" fillId="0" borderId="0" xfId="1" applyAlignment="1">
      <alignment vertical="top"/>
    </xf>
    <xf numFmtId="0" fontId="1" fillId="0" borderId="0" xfId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2" fillId="9" borderId="0" xfId="1" applyFont="1" applyFill="1" applyBorder="1"/>
    <xf numFmtId="165" fontId="3" fillId="8" borderId="4" xfId="2" applyNumberFormat="1" applyFont="1" applyFill="1" applyBorder="1" applyAlignment="1">
      <alignment horizontal="center" vertical="center" wrapText="1"/>
    </xf>
    <xf numFmtId="0" fontId="3" fillId="8" borderId="4" xfId="3" applyFont="1" applyFill="1" applyBorder="1" applyAlignment="1">
      <alignment horizontal="center" vertical="center" wrapText="1"/>
    </xf>
    <xf numFmtId="0" fontId="7" fillId="0" borderId="0" xfId="3"/>
    <xf numFmtId="0" fontId="7" fillId="0" borderId="0" xfId="3" applyAlignment="1">
      <alignment horizontal="left" indent="1"/>
    </xf>
    <xf numFmtId="0" fontId="6" fillId="0" borderId="10" xfId="3" applyFont="1" applyBorder="1" applyAlignment="1">
      <alignment horizontal="left"/>
    </xf>
  </cellXfs>
  <cellStyles count="25">
    <cellStyle name="Денежный 2" xfId="4"/>
    <cellStyle name="Обычный" xfId="0" builtinId="0"/>
    <cellStyle name="Обычный 2" xfId="1"/>
    <cellStyle name="Обычный 3" xfId="5"/>
    <cellStyle name="Обычный 4" xfId="6"/>
    <cellStyle name="Обычный 4 2" xfId="7"/>
    <cellStyle name="Обычный 5" xfId="8"/>
    <cellStyle name="Обычный 5 2" xfId="9"/>
    <cellStyle name="Обычный 5 2 2" xfId="10"/>
    <cellStyle name="Обычный 5 3" xfId="11"/>
    <cellStyle name="Обычный 5 3 2" xfId="12"/>
    <cellStyle name="Обычный 5 3 3" xfId="13"/>
    <cellStyle name="Обычный 5 4" xfId="14"/>
    <cellStyle name="Обычный 5 5" xfId="15"/>
    <cellStyle name="Обычный 5 6" xfId="16"/>
    <cellStyle name="Обычный 6" xfId="17"/>
    <cellStyle name="Обычный 7" xfId="3"/>
    <cellStyle name="Процентный 2" xfId="18"/>
    <cellStyle name="Процентный 3" xfId="19"/>
    <cellStyle name="Процентный 4" xfId="20"/>
    <cellStyle name="Финансовый 2" xfId="21"/>
    <cellStyle name="Финансовый 2 2" xfId="2"/>
    <cellStyle name="Финансовый 3" xfId="22"/>
    <cellStyle name="Финансовый 4" xfId="23"/>
    <cellStyle name="Normal 2" xfId="2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/&#1059;&#1055;&#1056;&#1040;&#1042;&#1051;&#1045;&#1053;&#1063;&#1045;&#1057;&#1050;&#1040;&#1071;%20&#1054;&#1058;&#1063;&#1045;&#1058;&#1053;&#1054;&#1057;&#1058;&#1068;/2015/2015/02-2015/&#1053;&#1072;&#1095;&#1080;&#1089;&#1083;&#1077;&#1085;&#1080;&#1103;/&#1055;&#1083;&#1072;&#1090;&#1077;&#1078;&#1080;%20&#1089;%20&#1085;&#1072;&#1095;&#1080;&#1089;&#1083;&#1077;&#1085;&#1080;&#1103;&#1084;&#1080;_&#1072;&#1074;&#1090;%2003%2003%202015%20(final)%20new%20version%2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B/&#1059;&#1055;&#1056;&#1040;&#1042;&#1051;&#1045;&#1053;&#1063;&#1045;&#1057;&#1050;&#1040;&#1071;%20&#1054;&#1058;&#1063;&#1045;&#1058;&#1053;&#1054;&#1057;&#1058;&#1068;/2015/2015/02-2015/&#1053;&#1072;&#1095;&#1080;&#1089;&#1083;&#1077;&#1085;&#1080;&#1103;/&#1055;&#1083;&#1072;&#1090;&#1077;&#1078;&#1080;%20&#1089;%20&#1085;&#1072;&#1095;&#1080;&#1089;&#1083;&#1077;&#1085;&#1080;&#1103;&#1084;&#1080;_&#1072;&#1074;&#1090;%2008%2003%202015%20(try)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"/>
      <sheetName val="финансирование"/>
      <sheetName val="платежи-начисления"/>
      <sheetName val="зпл"/>
      <sheetName val="Угрешская"/>
      <sheetName val="свод"/>
      <sheetName val="Лист2"/>
      <sheetName val="Лист3"/>
      <sheetName val="All In"/>
      <sheetName val="CF"/>
      <sheetName val="рсч_руб"/>
      <sheetName val="рсч euro"/>
      <sheetName val="рсч_Сбер"/>
      <sheetName val="касса"/>
      <sheetName val="Правда"/>
      <sheetName val="Roeg"/>
      <sheetName val="Прима"/>
      <sheetName val="касса_Пр2"/>
      <sheetName val="начисления"/>
      <sheetName val="Сформировать CF"/>
      <sheetName val="Стр-ра руб_рсч"/>
      <sheetName val="Табл операций руб_рсч"/>
      <sheetName val="Критерии руб_рсч"/>
      <sheetName val="проба руб_рсч"/>
      <sheetName val="Справочник"/>
      <sheetName val="Кредиты -&gt;"/>
      <sheetName val="погашение JD-Арена (платежи)"/>
      <sheetName val="проц и тело - JD"/>
      <sheetName val="погашение Угрешская (платежи)"/>
      <sheetName val="проц и тело - Угрежская"/>
      <sheetName val="Шакко %"/>
      <sheetName val="фин"/>
      <sheetName val="bank"/>
      <sheetName val="other"/>
      <sheetName val="nachisl"/>
      <sheetName val="ДДС"/>
      <sheetName val="office"/>
      <sheetName val="taxes"/>
      <sheetName val="telef"/>
      <sheetName val="marketing"/>
      <sheetName val="insurance"/>
      <sheetName val="security"/>
      <sheetName val="deposit"/>
      <sheetName val="deposit_return"/>
      <sheetName val="c.soft"/>
      <sheetName val="parking"/>
      <sheetName val="good_sale"/>
      <sheetName val="arenda"/>
      <sheetName val="goo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C2" t="str">
            <v>по договору беспроцентного денежного займа</v>
          </cell>
        </row>
        <row r="3">
          <cell r="C3" t="str">
            <v>Арендная плата по договору субаренды</v>
          </cell>
        </row>
        <row r="4">
          <cell r="C4" t="str">
            <v>Возврат займа</v>
          </cell>
        </row>
        <row r="5">
          <cell r="C5" t="str">
            <v>Займ по договору</v>
          </cell>
        </row>
        <row r="6">
          <cell r="C6" t="str">
            <v>Перечисление займа по договору займа</v>
          </cell>
        </row>
        <row r="7">
          <cell r="C7" t="str">
            <v>Предоставление займа по договору</v>
          </cell>
        </row>
        <row r="8">
          <cell r="C8" t="str">
            <v>Услуги по аренде помещения</v>
          </cell>
        </row>
        <row r="10">
          <cell r="C10" t="str">
            <v>по договорам займа</v>
          </cell>
        </row>
        <row r="11">
          <cell r="C11" t="str">
            <v>по договору денежного займа</v>
          </cell>
        </row>
        <row r="13">
          <cell r="C13" t="str">
            <v>Абонентская плата за обслуживание с использованием Системы Ibank</v>
          </cell>
        </row>
        <row r="14">
          <cell r="C14" t="str">
            <v>Комиссионное вознаграждение Банка за исполн.функций валютного контроля</v>
          </cell>
        </row>
        <row r="15">
          <cell r="C15" t="str">
            <v>согласно Тарифам Банка</v>
          </cell>
        </row>
        <row r="16">
          <cell r="C16" t="str">
            <v>Комиссия за ведение счета, согласно договора банковского счета</v>
          </cell>
        </row>
        <row r="17">
          <cell r="C17" t="str">
            <v>Комиссия за выдачу</v>
          </cell>
        </row>
        <row r="18">
          <cell r="C18" t="str">
            <v>Комиссия за заверение</v>
          </cell>
        </row>
        <row r="19">
          <cell r="C19" t="str">
            <v>Комиссия за обслуживание по системе электронных расчетов iBank2</v>
          </cell>
        </row>
        <row r="20">
          <cell r="C20" t="str">
            <v>Комиссия за</v>
          </cell>
        </row>
        <row r="21">
          <cell r="C21" t="str">
            <v>Комиссия за отправку платежей согласно тарифам Банка</v>
          </cell>
        </row>
        <row r="22">
          <cell r="C22" t="str">
            <v>Комиссия за Перечисление денежных средств</v>
          </cell>
        </row>
        <row r="23">
          <cell r="C23" t="str">
            <v>Комиссия за прием и пересчет наличных денежных средств</v>
          </cell>
        </row>
        <row r="24">
          <cell r="C24" t="str">
            <v>за исполнение функций валютного контроля</v>
          </cell>
        </row>
        <row r="25">
          <cell r="C25" t="str">
            <v>НДС за оказание услуги по</v>
          </cell>
        </row>
        <row r="26">
          <cell r="C26" t="str">
            <v>Оплата комиссии за оказание услуг по зачислению денежных средств</v>
          </cell>
        </row>
        <row r="28">
          <cell r="C28" t="str">
            <v>Государственная пошлина за рассмотрение</v>
          </cell>
        </row>
        <row r="29">
          <cell r="C29" t="str">
            <v>Услуги по ведению бухгалтерского учета и подготовке отчетности</v>
          </cell>
        </row>
        <row r="30">
          <cell r="C30" t="str">
            <v>за ремонт грузового подъемника</v>
          </cell>
        </row>
        <row r="32">
          <cell r="C32" t="str">
            <v>Взыск ден ср</v>
          </cell>
        </row>
        <row r="33">
          <cell r="C33" t="str">
            <v>Взыск.ден.ср-в</v>
          </cell>
        </row>
        <row r="34">
          <cell r="C34" t="str">
            <v>НДФЛ</v>
          </cell>
        </row>
        <row r="35">
          <cell r="C35" t="str">
            <v>Страховой взнос на обязательное социальное страхование</v>
          </cell>
        </row>
        <row r="36">
          <cell r="C36" t="str">
            <v>Страховые взносы</v>
          </cell>
        </row>
        <row r="38">
          <cell r="C38" t="str">
            <v>Конверсия денежных средств при покупке иностранной валюты у клиента</v>
          </cell>
        </row>
        <row r="39">
          <cell r="C39" t="str">
            <v>за продвижение сайта www.safe-box.ru</v>
          </cell>
        </row>
        <row r="40">
          <cell r="C40" t="str">
            <v>за услуги по уборке  нежилых помещений</v>
          </cell>
        </row>
        <row r="41">
          <cell r="C41" t="str">
            <v>за разбор металлоконструкций и вынос мусора</v>
          </cell>
        </row>
        <row r="42">
          <cell r="C42" t="str">
            <v>r на выдачу зпл</v>
          </cell>
        </row>
        <row r="43">
          <cell r="C43" t="str">
            <v>Торговая выручка</v>
          </cell>
        </row>
        <row r="45">
          <cell r="C45" t="str">
            <v>Заправка катриджа</v>
          </cell>
        </row>
        <row r="46">
          <cell r="C46" t="str">
            <v>за Марки-пломбы и техническое обслуживание</v>
          </cell>
        </row>
        <row r="47">
          <cell r="C47" t="str">
            <v>оплата по счету № 0VT</v>
          </cell>
        </row>
        <row r="48">
          <cell r="C48" t="str">
            <v>за стаканы</v>
          </cell>
        </row>
        <row r="49">
          <cell r="C49" t="str">
            <v>за магнитные карточки</v>
          </cell>
        </row>
        <row r="50">
          <cell r="C50" t="str">
            <v>(18,9</v>
          </cell>
        </row>
        <row r="51">
          <cell r="C51" t="str">
            <v>VT/</v>
          </cell>
        </row>
        <row r="53">
          <cell r="C53" t="str">
            <v>минимальный налог</v>
          </cell>
        </row>
        <row r="55">
          <cell r="C55" t="str">
            <v>Оплата за услуги международной и междугородной связи по договору</v>
          </cell>
        </row>
        <row r="56">
          <cell r="C56" t="str">
            <v>Оплата по договору 02/12 за SMS услуги</v>
          </cell>
        </row>
        <row r="57">
          <cell r="C57" t="str">
            <v>за услуги электросвязи</v>
          </cell>
        </row>
        <row r="58">
          <cell r="C58" t="str">
            <v>за услуги мг и мн связи по договору</v>
          </cell>
        </row>
        <row r="59">
          <cell r="C59" t="str">
            <v>за услуги междугородной и международной телефонной связи</v>
          </cell>
        </row>
        <row r="61">
          <cell r="C61" t="str">
            <v>за рекламн</v>
          </cell>
        </row>
        <row r="62">
          <cell r="C62" t="str">
            <v>на оказание комплекса рекламных услуг</v>
          </cell>
        </row>
        <row r="63">
          <cell r="C63" t="str">
            <v>за размещение рекламно-информационных материалов</v>
          </cell>
        </row>
        <row r="64">
          <cell r="C64" t="str">
            <v>за размещение рекламных материалов</v>
          </cell>
        </row>
        <row r="66">
          <cell r="C66" t="str">
            <v>страховая премия</v>
          </cell>
        </row>
        <row r="68">
          <cell r="C68" t="str">
            <v>охранных услуг</v>
          </cell>
        </row>
        <row r="69">
          <cell r="C69" t="str">
            <v>за охранные услуги</v>
          </cell>
        </row>
        <row r="70">
          <cell r="C70" t="str">
            <v>за услуги по охране объекта</v>
          </cell>
        </row>
        <row r="71">
          <cell r="C71" t="str">
            <v xml:space="preserve">охрана </v>
          </cell>
        </row>
        <row r="73">
          <cell r="C73" t="str">
            <v>обеспечительный платеж</v>
          </cell>
        </row>
        <row r="74">
          <cell r="C74" t="str">
            <v>обеспечительного платежа</v>
          </cell>
        </row>
        <row r="75">
          <cell r="C75" t="str">
            <v>обеспечительного взноса</v>
          </cell>
        </row>
        <row r="76">
          <cell r="C76" t="str">
            <v>депозит</v>
          </cell>
        </row>
        <row r="78">
          <cell r="C78" t="str">
            <v>Возврат обеспечительного платежа</v>
          </cell>
        </row>
        <row r="79">
          <cell r="C79" t="str">
            <v>возврат депозита</v>
          </cell>
        </row>
        <row r="80">
          <cell r="C80" t="str">
            <v>Возврат неизрасходованных средств по договору</v>
          </cell>
        </row>
        <row r="81">
          <cell r="C81" t="str">
            <v>Возврат оплаты по заявлению клиента</v>
          </cell>
        </row>
        <row r="83">
          <cell r="C83" t="str">
            <v>1С</v>
          </cell>
        </row>
        <row r="84">
          <cell r="C84" t="str">
            <v>КонсультантБухгалтер</v>
          </cell>
        </row>
        <row r="86">
          <cell r="C86" t="str">
            <v>выдача пропуска</v>
          </cell>
        </row>
        <row r="87">
          <cell r="C87" t="str">
            <v>за выдачу постоянного пропуска</v>
          </cell>
        </row>
        <row r="88">
          <cell r="C88" t="str">
            <v>выдача пропуска</v>
          </cell>
        </row>
        <row r="90">
          <cell r="C90" t="str">
            <v>замок</v>
          </cell>
        </row>
        <row r="91">
          <cell r="C91" t="str">
            <v>материалы</v>
          </cell>
        </row>
        <row r="92">
          <cell r="C92" t="str">
            <v>коробка</v>
          </cell>
        </row>
        <row r="93">
          <cell r="C93" t="str">
            <v>за магнитную карту</v>
          </cell>
        </row>
        <row r="95">
          <cell r="C95" t="str">
            <v>N26-10Пр6</v>
          </cell>
        </row>
        <row r="96">
          <cell r="C96" t="str">
            <v>Аренда переменная часть</v>
          </cell>
        </row>
        <row r="97">
          <cell r="C97" t="str">
            <v>по договору аренды нежилого помещения</v>
          </cell>
        </row>
        <row r="98">
          <cell r="C98" t="str">
            <v>055-12/00177</v>
          </cell>
        </row>
        <row r="99">
          <cell r="C99" t="str">
            <v>055-13/00318</v>
          </cell>
        </row>
        <row r="100">
          <cell r="C100" t="str">
            <v>055-13/00369</v>
          </cell>
        </row>
        <row r="102">
          <cell r="C102" t="str">
            <v>за короба</v>
          </cell>
        </row>
        <row r="103">
          <cell r="C103" t="str">
            <v>Короб</v>
          </cell>
        </row>
        <row r="104">
          <cell r="C104" t="str">
            <v>за стрейч пленку для поддонов</v>
          </cell>
        </row>
        <row r="105">
          <cell r="C105" t="str">
            <v>за замки висячие</v>
          </cell>
        </row>
        <row r="106">
          <cell r="C106" t="str">
            <v>apecs</v>
          </cell>
        </row>
        <row r="107">
          <cell r="C107" t="str">
            <v>Пленка</v>
          </cell>
        </row>
        <row r="109">
          <cell r="C109" t="str">
            <v>возмещение оплаты товаров и услуг</v>
          </cell>
        </row>
      </sheetData>
      <sheetData sheetId="23"/>
      <sheetData sheetId="24">
        <row r="2">
          <cell r="A2" t="str">
            <v>Access Control +CCTV</v>
          </cell>
          <cell r="B2" t="str">
            <v>инвест</v>
          </cell>
        </row>
        <row r="3">
          <cell r="A3" t="str">
            <v>Constraction</v>
          </cell>
          <cell r="B3" t="str">
            <v>инвест</v>
          </cell>
        </row>
        <row r="4">
          <cell r="A4" t="str">
            <v>Costractions_signboard</v>
          </cell>
          <cell r="B4" t="str">
            <v>инвест</v>
          </cell>
        </row>
        <row r="5">
          <cell r="A5" t="str">
            <v>customs</v>
          </cell>
          <cell r="B5" t="str">
            <v>инвест</v>
          </cell>
        </row>
        <row r="6">
          <cell r="A6" t="str">
            <v>fire deptmnt</v>
          </cell>
          <cell r="B6" t="str">
            <v>инвест</v>
          </cell>
        </row>
        <row r="7">
          <cell r="A7" t="str">
            <v>inventories</v>
          </cell>
          <cell r="B7" t="str">
            <v>инвест</v>
          </cell>
        </row>
        <row r="8">
          <cell r="A8" t="str">
            <v>Lift</v>
          </cell>
          <cell r="B8" t="str">
            <v>инвест</v>
          </cell>
        </row>
        <row r="9">
          <cell r="A9" t="str">
            <v>mezzanine</v>
          </cell>
          <cell r="B9" t="str">
            <v>инвест</v>
          </cell>
        </row>
        <row r="10">
          <cell r="A10" t="str">
            <v>partitioning</v>
          </cell>
          <cell r="B10" t="str">
            <v>инвест</v>
          </cell>
        </row>
        <row r="11">
          <cell r="A11" t="str">
            <v>storage</v>
          </cell>
          <cell r="B11" t="str">
            <v>инвест</v>
          </cell>
        </row>
        <row r="12">
          <cell r="A12" t="str">
            <v>% BB&amp;MS</v>
          </cell>
          <cell r="B12" t="str">
            <v>опер</v>
          </cell>
        </row>
        <row r="13">
          <cell r="A13" t="str">
            <v>% on capital</v>
          </cell>
          <cell r="B13" t="str">
            <v>опер</v>
          </cell>
        </row>
        <row r="14">
          <cell r="A14" t="str">
            <v>% Sh</v>
          </cell>
          <cell r="B14" t="str">
            <v>опер</v>
          </cell>
        </row>
        <row r="15">
          <cell r="A15" t="str">
            <v>%%</v>
          </cell>
          <cell r="B15" t="str">
            <v>опер</v>
          </cell>
        </row>
        <row r="16">
          <cell r="A16" t="str">
            <v>грузчики</v>
          </cell>
          <cell r="B16" t="str">
            <v>опер</v>
          </cell>
        </row>
        <row r="17">
          <cell r="A17" t="str">
            <v>курс. разн</v>
          </cell>
          <cell r="B17" t="str">
            <v>опер</v>
          </cell>
        </row>
        <row r="18">
          <cell r="A18" t="str">
            <v>фин.оп</v>
          </cell>
          <cell r="B18" t="str">
            <v>опер</v>
          </cell>
        </row>
        <row r="19">
          <cell r="A19" t="str">
            <v>arenda</v>
          </cell>
          <cell r="B19" t="str">
            <v>опер</v>
          </cell>
        </row>
        <row r="20">
          <cell r="A20" t="str">
            <v>arenda-deposit</v>
          </cell>
          <cell r="B20" t="str">
            <v>опер</v>
          </cell>
        </row>
        <row r="21">
          <cell r="A21" t="str">
            <v>bank</v>
          </cell>
          <cell r="B21" t="str">
            <v>опер</v>
          </cell>
        </row>
        <row r="22">
          <cell r="A22" t="str">
            <v>c.soft</v>
          </cell>
          <cell r="B22" t="str">
            <v>опер</v>
          </cell>
        </row>
        <row r="23">
          <cell r="A23" t="str">
            <v>deposit</v>
          </cell>
          <cell r="B23" t="str">
            <v>опер</v>
          </cell>
        </row>
        <row r="24">
          <cell r="A24" t="str">
            <v>deposit_return</v>
          </cell>
          <cell r="B24" t="str">
            <v>опер</v>
          </cell>
        </row>
        <row r="25">
          <cell r="A25" t="str">
            <v>goods</v>
          </cell>
          <cell r="B25" t="str">
            <v>опер</v>
          </cell>
        </row>
        <row r="26">
          <cell r="A26" t="str">
            <v>goods_sale</v>
          </cell>
          <cell r="B26" t="str">
            <v>опер</v>
          </cell>
        </row>
        <row r="27">
          <cell r="A27" t="str">
            <v>income</v>
          </cell>
          <cell r="B27" t="str">
            <v>опер</v>
          </cell>
        </row>
        <row r="28">
          <cell r="A28" t="str">
            <v>income_other</v>
          </cell>
          <cell r="B28" t="str">
            <v>опер</v>
          </cell>
        </row>
        <row r="29">
          <cell r="A29" t="str">
            <v>insurance</v>
          </cell>
          <cell r="B29" t="str">
            <v>опер</v>
          </cell>
        </row>
        <row r="30">
          <cell r="A30" t="str">
            <v>marketing</v>
          </cell>
          <cell r="B30" t="str">
            <v>опер</v>
          </cell>
        </row>
        <row r="31">
          <cell r="A31" t="str">
            <v>nachisl</v>
          </cell>
          <cell r="B31" t="str">
            <v>опер</v>
          </cell>
        </row>
        <row r="32">
          <cell r="A32" t="str">
            <v>office</v>
          </cell>
          <cell r="B32" t="str">
            <v>опер</v>
          </cell>
        </row>
        <row r="33">
          <cell r="A33" t="str">
            <v>other</v>
          </cell>
          <cell r="B33" t="str">
            <v>опер</v>
          </cell>
        </row>
        <row r="34">
          <cell r="A34" t="str">
            <v>parking</v>
          </cell>
          <cell r="B34" t="str">
            <v>опер</v>
          </cell>
        </row>
        <row r="35">
          <cell r="A35" t="str">
            <v>premiya</v>
          </cell>
          <cell r="B35" t="str">
            <v>опер</v>
          </cell>
        </row>
        <row r="36">
          <cell r="A36" t="str">
            <v>security</v>
          </cell>
          <cell r="B36" t="str">
            <v>опер</v>
          </cell>
        </row>
        <row r="37">
          <cell r="A37" t="str">
            <v>taxes</v>
          </cell>
          <cell r="B37" t="str">
            <v>опер</v>
          </cell>
        </row>
        <row r="38">
          <cell r="A38" t="str">
            <v>telef</v>
          </cell>
          <cell r="B38" t="str">
            <v>опер</v>
          </cell>
        </row>
        <row r="39">
          <cell r="A39" t="str">
            <v>transport</v>
          </cell>
          <cell r="B39" t="str">
            <v>опер</v>
          </cell>
        </row>
        <row r="40">
          <cell r="A40" t="str">
            <v>zpl</v>
          </cell>
          <cell r="B40" t="str">
            <v>опер</v>
          </cell>
        </row>
        <row r="41">
          <cell r="A41" t="str">
            <v>бух. услуги</v>
          </cell>
          <cell r="B41" t="str">
            <v>опер</v>
          </cell>
        </row>
        <row r="42">
          <cell r="A42" t="str">
            <v>repair constr</v>
          </cell>
          <cell r="B42" t="str">
            <v>опер</v>
          </cell>
        </row>
        <row r="43">
          <cell r="A43" t="str">
            <v>ДДС</v>
          </cell>
          <cell r="B43" t="str">
            <v>CF</v>
          </cell>
        </row>
        <row r="44">
          <cell r="A44" t="str">
            <v>фин</v>
          </cell>
          <cell r="B44" t="str">
            <v>фин</v>
          </cell>
        </row>
      </sheetData>
      <sheetData sheetId="25"/>
      <sheetData sheetId="26"/>
      <sheetData sheetId="27">
        <row r="50">
          <cell r="R50">
            <v>24105.287427016108</v>
          </cell>
        </row>
      </sheetData>
      <sheetData sheetId="28"/>
      <sheetData sheetId="29">
        <row r="12">
          <cell r="R12">
            <v>346198.05366075772</v>
          </cell>
        </row>
      </sheetData>
      <sheetData sheetId="30">
        <row r="122">
          <cell r="E122">
            <v>10645000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F report"/>
      <sheetName val="All In tech"/>
      <sheetName val="CF"/>
      <sheetName val="рсч_руб"/>
      <sheetName val="рсч euro"/>
      <sheetName val="рсч_Сбер"/>
      <sheetName val="касса"/>
      <sheetName val="Правда"/>
      <sheetName val="Roeg"/>
      <sheetName val="Прима"/>
      <sheetName val="касса_Пр2"/>
      <sheetName val="начисления"/>
      <sheetName val="Сформировать CF"/>
      <sheetName val="Стр-ра руб_рсч"/>
      <sheetName val="Табл операций руб_рсч"/>
      <sheetName val="Критерии руб_рсч"/>
      <sheetName val="проба руб_рсч"/>
      <sheetName val="Справочник"/>
      <sheetName val="Кредиты -&gt;"/>
      <sheetName val="погашение JD-Арена (платежи)"/>
      <sheetName val="проц и тело - JD"/>
      <sheetName val="погашение Угрешская (платежи)"/>
      <sheetName val="проц и тело - Угрежская"/>
      <sheetName val="Шакко %"/>
      <sheetName val="фин"/>
      <sheetName val="bank"/>
      <sheetName val="other"/>
      <sheetName val="nachisl"/>
      <sheetName val="ДДС"/>
      <sheetName val="office"/>
      <sheetName val="taxes"/>
      <sheetName val="telef"/>
      <sheetName val="marketing"/>
      <sheetName val="insurance"/>
      <sheetName val="security"/>
      <sheetName val="deposit"/>
      <sheetName val="deposit_return"/>
      <sheetName val="c.soft"/>
      <sheetName val="parking"/>
      <sheetName val="good_sale"/>
      <sheetName val="arenda"/>
      <sheetName val="goo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минимальный налог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theme="3" tint="0.39997558519241921"/>
    <pageSetUpPr fitToPage="1"/>
  </sheetPr>
  <dimension ref="A1:AP54"/>
  <sheetViews>
    <sheetView zoomScale="90" zoomScaleNormal="90" zoomScalePageLayoutView="90" workbookViewId="0">
      <pane ySplit="1" topLeftCell="A2" activePane="bottomLeft" state="frozen"/>
      <selection activeCell="Z5002" sqref="Z5002"/>
      <selection pane="bottomLeft" activeCell="C53" sqref="C53"/>
    </sheetView>
  </sheetViews>
  <sheetFormatPr baseColWidth="10" defaultColWidth="10.6640625" defaultRowHeight="12" outlineLevelCol="1" x14ac:dyDescent="0"/>
  <cols>
    <col min="1" max="1" width="10.6640625" style="41"/>
    <col min="2" max="2" width="12" style="41" bestFit="1" customWidth="1"/>
    <col min="3" max="3" width="12.6640625" style="41" customWidth="1" outlineLevel="1"/>
    <col min="4" max="5" width="17" style="42" bestFit="1" customWidth="1"/>
    <col min="6" max="6" width="12" style="45" hidden="1" customWidth="1" outlineLevel="1"/>
    <col min="7" max="7" width="14.1640625" style="41" hidden="1" customWidth="1" outlineLevel="1"/>
    <col min="8" max="8" width="22.1640625" style="44" hidden="1" customWidth="1" outlineLevel="1"/>
    <col min="9" max="9" width="28.6640625" style="41" customWidth="1" collapsed="1"/>
    <col min="10" max="10" width="86.1640625" style="41" customWidth="1"/>
    <col min="11" max="11" width="13.5" style="41" customWidth="1"/>
    <col min="12" max="12" width="14.33203125" style="41" customWidth="1"/>
    <col min="13" max="13" width="6.6640625" style="41" customWidth="1" outlineLevel="1"/>
    <col min="14" max="14" width="7" style="41" customWidth="1" outlineLevel="1"/>
    <col min="15" max="15" width="9.5" style="41" customWidth="1"/>
    <col min="16" max="19" width="10.6640625" style="41" customWidth="1" outlineLevel="1"/>
    <col min="20" max="20" width="20.5" style="41" bestFit="1" customWidth="1"/>
    <col min="21" max="16384" width="10.6640625" style="41"/>
  </cols>
  <sheetData>
    <row r="1" spans="1:42" s="1" customFormat="1" ht="14" thickBo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3" t="s">
        <v>8</v>
      </c>
      <c r="J1" s="1" t="s">
        <v>9</v>
      </c>
      <c r="K1" s="3" t="s">
        <v>10</v>
      </c>
      <c r="L1" s="5" t="s">
        <v>11</v>
      </c>
      <c r="M1" s="6" t="s">
        <v>12</v>
      </c>
      <c r="N1" s="7" t="s">
        <v>13</v>
      </c>
      <c r="O1" s="8" t="s">
        <v>14</v>
      </c>
      <c r="P1" s="1" t="s">
        <v>15</v>
      </c>
      <c r="Q1" s="1" t="s">
        <v>16</v>
      </c>
      <c r="R1" s="3" t="s">
        <v>17</v>
      </c>
      <c r="S1" s="9" t="s">
        <v>18</v>
      </c>
      <c r="T1" s="1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1"/>
      <c r="AO1" s="11" t="s">
        <v>39</v>
      </c>
      <c r="AP1" s="12" t="s">
        <v>40</v>
      </c>
    </row>
    <row r="2" spans="1:42" s="1" customFormat="1" ht="12" customHeight="1">
      <c r="A2" s="23" t="s">
        <v>98</v>
      </c>
      <c r="B2" s="25" t="s">
        <v>99</v>
      </c>
      <c r="C2" s="14" t="s">
        <v>41</v>
      </c>
      <c r="D2" s="27">
        <v>0</v>
      </c>
      <c r="E2" s="28">
        <v>600</v>
      </c>
      <c r="F2" s="3"/>
      <c r="G2" s="13"/>
      <c r="H2" s="4"/>
      <c r="I2" s="25" t="s">
        <v>69</v>
      </c>
      <c r="J2" s="25" t="s">
        <v>100</v>
      </c>
      <c r="K2" s="14" t="s">
        <v>42</v>
      </c>
      <c r="L2" s="5" t="str">
        <f>VLOOKUP(O2,[1]Справочник!$A$2:$B$44,2,0)</f>
        <v>опер</v>
      </c>
      <c r="M2" s="20">
        <v>1</v>
      </c>
      <c r="N2" s="30">
        <v>2015</v>
      </c>
      <c r="O2" s="5" t="str">
        <f t="shared" ref="O2:O52" si="0">IF(AK2=$AP$1,IF(T2="Оплата от покупателя","income",(INDEX($U$1:$AM$1,1,MATCH("OK",$U2:$AM2,0)))),$AK$1)</f>
        <v>bank</v>
      </c>
      <c r="P2" s="19" t="s">
        <v>43</v>
      </c>
      <c r="Q2" s="21">
        <v>1</v>
      </c>
      <c r="R2" s="21">
        <v>2015</v>
      </c>
      <c r="S2" s="21" t="s">
        <v>44</v>
      </c>
      <c r="T2" s="25" t="s">
        <v>89</v>
      </c>
      <c r="U2" s="22" t="str">
        <f>IF(IFERROR(SEARCH('[1]Критерии руб_рсч'!$C$2,J2),IFERROR(SEARCH('[1]Критерии руб_рсч'!$C$3,J2),IFERROR(SEARCH('[1]Критерии руб_рсч'!$C$4,J2),IFERROR(SEARCH('[1]Критерии руб_рсч'!$C$5,J2),IFERROR(SEARCH('[1]Критерии руб_рсч'!$C$6,J2),IFERROR(SEARCH('[1]Критерии руб_рсч'!$C$7,J2),IFERROR(SEARCH('[1]Критерии руб_рсч'!$C$8,J2),IFERROR(SEARCH('[1]Критерии руб_рсч'!$C$8,J2),IFERROR(SEARCH('[1]Критерии руб_рсч'!$C$10,J2),IFERROR(SEARCH('[1]Критерии руб_рсч'!$C$11,J2),"-"))))))))))=$AP$1,"-","OK")</f>
        <v>-</v>
      </c>
      <c r="V2" s="22" t="str">
        <f>IF(IFERROR(SEARCH('[1]Критерии руб_рсч'!$C$13,J2),IFERROR(SEARCH('[1]Критерии руб_рсч'!$C$14,J2),IFERROR(SEARCH('[1]Критерии руб_рсч'!$C$15,J2),IFERROR(SEARCH('[1]Критерии руб_рсч'!$C$16,J2),IFERROR(SEARCH('[1]Критерии руб_рсч'!$C$17,J2),IFERROR(SEARCH('[1]Критерии руб_рсч'!$C$18,J2),IFERROR(SEARCH('[1]Критерии руб_рсч'!$C$19,J2),IFERROR(SEARCH('[1]Критерии руб_рсч'!$C$20,J2),IFERROR(SEARCH('[1]Критерии руб_рсч'!$C$21,J2),IFERROR(SEARCH('[1]Критерии руб_рсч'!$C$22,J2),IFERROR(SEARCH('[1]Критерии руб_рсч'!$C$23,J2),IFERROR(SEARCH('[1]Критерии руб_рсч'!$C$24,J2),IFERROR(SEARCH('[1]Критерии руб_рсч'!$C$25,J2),IFERROR(SEARCH('[1]Критерии руб_рсч'!$C$26,J2),$AP$1))))))))))))))=$AP$1,"-","OK")</f>
        <v>OK</v>
      </c>
      <c r="W2" s="22" t="str">
        <f>IF(IFERROR(SEARCH('[1]Критерии руб_рсч'!$C$28,J2),IFERROR(SEARCH('[1]Критерии руб_рсч'!$C$29,J2),IFERROR(SEARCH('[1]Критерии руб_рсч'!$C$30,J2),$AP$1)))=$AP$1,"-","OK")</f>
        <v>-</v>
      </c>
      <c r="X2" s="22" t="str">
        <f>IF(IFERROR(SEARCH('[1]Критерии руб_рсч'!$C$32,J2),IFERROR(SEARCH('[1]Критерии руб_рсч'!$C$33,J2),IFERROR(SEARCH('[1]Критерии руб_рсч'!$C$34,J2),IFERROR(SEARCH('[1]Критерии руб_рсч'!$C$35,J2),IFERROR(SEARCH('[1]Критерии руб_рсч'!$C$36,J2),$AP$1)))))=$AP$1,"-","OK")</f>
        <v>-</v>
      </c>
      <c r="Y2" s="22" t="str">
        <f>IF(IFERROR(SEARCH('[1]Критерии руб_рсч'!$C$38,J2),IFERROR(SEARCH('[1]Критерии руб_рсч'!$C$39,J2),IFERROR(SEARCH('[1]Критерии руб_рсч'!$C$40,J2),IFERROR(SEARCH('[1]Критерии руб_рсч'!$C$41,J2),IFERROR(SEARCH('[1]Критерии руб_рсч'!$C$42,J2),IFERROR(SEARCH('[1]Критерии руб_рсч'!$C$43,J2),$AP$1))))))=$AP$1,"-","OK")</f>
        <v>-</v>
      </c>
      <c r="Z2" s="22" t="str">
        <f>IF(IFERROR(SEARCH('[1]Критерии руб_рсч'!$C$45,J2),IFERROR(SEARCH('[1]Критерии руб_рсч'!$C$46,J2),IFERROR(SEARCH('[1]Критерии руб_рсч'!$C$47,J2),IFERROR(SEARCH('[1]Критерии руб_рсч'!$C$48,J2),IFERROR(SEARCH('[1]Критерии руб_рсч'!$C$49,J2),IFERROR(SEARCH('[1]Критерии руб_рсч'!$C$50,J2),IFERROR(SEARCH('[1]Критерии руб_рсч'!$C$51,J2),$AP$1)))))))=$AP$1,"-","OK")</f>
        <v>-</v>
      </c>
      <c r="AA2" s="22" t="str">
        <f>IF(IFERROR(SEARCH('[1]Критерии руб_рсч'!$C$53,J2),$AP$1)=$AP$1,"-","OK")</f>
        <v>-</v>
      </c>
      <c r="AB2" s="22" t="str">
        <f>IF(IFERROR(SEARCH('[1]Критерии руб_рсч'!$C$55,J2),IFERROR(SEARCH('[1]Критерии руб_рсч'!$C$56,J2),IFERROR(SEARCH('[1]Критерии руб_рсч'!$C$57,J2),IFERROR(SEARCH('[1]Критерии руб_рсч'!$C$58,J2),IFERROR(SEARCH('[1]Критерии руб_рсч'!$C$59,J2),$AP$1)))))=$AP$1,"-","OK")</f>
        <v>-</v>
      </c>
      <c r="AC2" s="22" t="str">
        <f>IF(IFERROR(SEARCH('[1]Критерии руб_рсч'!$C$61,J2),IFERROR(SEARCH('[1]Критерии руб_рсч'!$C$62,J2),IFERROR(SEARCH('[1]Критерии руб_рсч'!$C$63,J2),IFERROR(SEARCH('[1]Критерии руб_рсч'!$C$64,J2),$AP$1))))=$AP$1,"-","OK")</f>
        <v>-</v>
      </c>
      <c r="AD2" s="22" t="str">
        <f>IF(IFERROR(SEARCH('[1]Критерии руб_рсч'!$C$66,J2),$AP$1)=$AP$1,"-","OK")</f>
        <v>-</v>
      </c>
      <c r="AE2" s="22" t="str">
        <f>IF(IFERROR(SEARCH('[1]Критерии руб_рсч'!$C$68,J2),IFERROR(SEARCH('[1]Критерии руб_рсч'!$C$69,J2),IFERROR(SEARCH('[1]Критерии руб_рсч'!$C$70,J2),IFERROR(SEARCH('[1]Критерии руб_рсч'!$C$71,J2),$AP$1))))=$AP$1,"-","OK")</f>
        <v>-</v>
      </c>
      <c r="AF2" s="22" t="str">
        <f>IF(IFERROR(SEARCH('[1]Критерии руб_рсч'!$C$73,J2),IFERROR(SEARCH('[1]Критерии руб_рсч'!$C$74,J2),IFERROR(SEARCH('[1]Критерии руб_рсч'!$C$75,J2),IFERROR(SEARCH('[1]Критерии руб_рсч'!$C$76,J2),$AP$1))))=$AP$1,"-","OK")</f>
        <v>-</v>
      </c>
      <c r="AG2" s="22" t="str">
        <f>IF(IFERROR(SEARCH('[1]Критерии руб_рсч'!$C$78,J2),IFERROR(SEARCH('[1]Критерии руб_рсч'!$C$79,J2),IFERROR(SEARCH('[1]Критерии руб_рсч'!$C$80,J2),IFERROR(SEARCH('[1]Критерии руб_рсч'!$C$81,J2),$AP$1))))=$AP$1,"-","OK")</f>
        <v>-</v>
      </c>
      <c r="AH2" s="22" t="str">
        <f>IF(IFERROR(SEARCH('[1]Критерии руб_рсч'!$C$83,J2),IFERROR(SEARCH('[1]Критерии руб_рсч'!$C$84,J2),$AP$1))=$AP$1,"-","OK")</f>
        <v>-</v>
      </c>
      <c r="AI2" s="22" t="str">
        <f>IF(IFERROR(SEARCH('[1]Критерии руб_рсч'!$C$86,J2),IFERROR(SEARCH('[1]Критерии руб_рсч'!$C$87,J2),IFERROR(SEARCH('[1]Критерии руб_рсч'!$C$88,J2),$AP$1)))=$AP$1,"-","OK")</f>
        <v>-</v>
      </c>
      <c r="AJ2" s="22" t="str">
        <f>IF(IFERROR(SEARCH('[1]Критерии руб_рсч'!$C$90,J2),IFERROR(SEARCH('[1]Критерии руб_рсч'!$C$91,J2),IFERROR(SEARCH('[1]Критерии руб_рсч'!$C$92,J2),IFERROR(SEARCH('[1]Критерии руб_рсч'!$C$93,J2),$AP$1))))=$AP$1,"-","OK")</f>
        <v>-</v>
      </c>
      <c r="AK2" s="22" t="str">
        <f>IF(IFERROR(SEARCH('[1]Критерии руб_рсч'!$C$95,J2),IFERROR(SEARCH('[1]Критерии руб_рсч'!$C$96,J2),IFERROR(SEARCH('[1]Критерии руб_рсч'!$C$97,J2),IFERROR(SEARCH('[1]Критерии руб_рсч'!$C$98,J2),IFERROR(SEARCH('[1]Критерии руб_рсч'!$C$99,J2),IFERROR(SEARCH('[1]Критерии руб_рсч'!$C$100,J2),$AP$1))))))=$AP$1,"-","OK")</f>
        <v>-</v>
      </c>
      <c r="AL2" s="22" t="str">
        <f>IF(IFERROR(SEARCH('[1]Критерии руб_рсч'!$C$102,J2),IFERROR(SEARCH('[1]Критерии руб_рсч'!$C$103,J2),IFERROR(SEARCH('[1]Критерии руб_рсч'!$C$104,J2),IFERROR(SEARCH('[1]Критерии руб_рсч'!$C$105,J2),IFERROR(SEARCH('[1]Критерии руб_рсч'!$C$106,J2),IFERROR(SEARCH('[1]Критерии руб_рсч'!$C$107,J2),$AP$1))))))=$AP$1,"-","OK")</f>
        <v>-</v>
      </c>
      <c r="AM2" s="22" t="str">
        <f>IF(IFERROR(SEARCH('[1]Критерии руб_рсч'!$C$109,J2),IFERROR(SEARCH('[1]Критерии руб_рсч'!$C$109,J2),$AP$1))=$AP$1,"-","OK")</f>
        <v>-</v>
      </c>
    </row>
    <row r="3" spans="1:42" s="1" customFormat="1" ht="12" customHeight="1">
      <c r="A3" s="1" t="s">
        <v>101</v>
      </c>
      <c r="B3" s="25" t="s">
        <v>102</v>
      </c>
      <c r="C3" s="14" t="s">
        <v>41</v>
      </c>
      <c r="D3" s="26">
        <v>2400</v>
      </c>
      <c r="E3" s="27">
        <v>0</v>
      </c>
      <c r="F3" s="3"/>
      <c r="G3" s="13"/>
      <c r="H3" s="4"/>
      <c r="I3" s="25" t="s">
        <v>74</v>
      </c>
      <c r="J3" s="25" t="s">
        <v>83</v>
      </c>
      <c r="K3" s="14" t="s">
        <v>42</v>
      </c>
      <c r="L3" s="5" t="str">
        <f>VLOOKUP(O3,[1]Справочник!$A$2:$B$44,2,0)</f>
        <v>опер</v>
      </c>
      <c r="M3" s="29">
        <v>1</v>
      </c>
      <c r="N3" s="29">
        <v>2015</v>
      </c>
      <c r="O3" s="5" t="str">
        <f t="shared" si="0"/>
        <v>income</v>
      </c>
      <c r="P3" s="24" t="s">
        <v>43</v>
      </c>
      <c r="Q3" s="23">
        <v>1</v>
      </c>
      <c r="R3" s="23">
        <v>2015</v>
      </c>
      <c r="S3" s="23" t="s">
        <v>44</v>
      </c>
      <c r="T3" s="25" t="s">
        <v>87</v>
      </c>
      <c r="U3" s="22" t="str">
        <f>IF(IFERROR(SEARCH('[1]Критерии руб_рсч'!$C$2,J3),IFERROR(SEARCH('[1]Критерии руб_рсч'!$C$3,J3),IFERROR(SEARCH('[1]Критерии руб_рсч'!$C$4,J3),IFERROR(SEARCH('[1]Критерии руб_рсч'!$C$5,J3),IFERROR(SEARCH('[1]Критерии руб_рсч'!$C$6,J3),IFERROR(SEARCH('[1]Критерии руб_рсч'!$C$7,J3),IFERROR(SEARCH('[1]Критерии руб_рсч'!$C$8,J3),IFERROR(SEARCH('[1]Критерии руб_рсч'!$C$8,J3),IFERROR(SEARCH('[1]Критерии руб_рсч'!$C$10,J3),IFERROR(SEARCH('[1]Критерии руб_рсч'!$C$11,J3),"-"))))))))))=$AP$1,"-","OK")</f>
        <v>-</v>
      </c>
      <c r="V3" s="22" t="str">
        <f>IF(IFERROR(SEARCH('[1]Критерии руб_рсч'!$C$13,J3),IFERROR(SEARCH('[1]Критерии руб_рсч'!$C$14,J3),IFERROR(SEARCH('[1]Критерии руб_рсч'!$C$15,J3),IFERROR(SEARCH('[1]Критерии руб_рсч'!$C$16,J3),IFERROR(SEARCH('[1]Критерии руб_рсч'!$C$17,J3),IFERROR(SEARCH('[1]Критерии руб_рсч'!$C$18,J3),IFERROR(SEARCH('[1]Критерии руб_рсч'!$C$19,J3),IFERROR(SEARCH('[1]Критерии руб_рсч'!$C$20,J3),IFERROR(SEARCH('[1]Критерии руб_рсч'!$C$21,J3),IFERROR(SEARCH('[1]Критерии руб_рсч'!$C$22,J3),IFERROR(SEARCH('[1]Критерии руб_рсч'!$C$23,J3),IFERROR(SEARCH('[1]Критерии руб_рсч'!$C$24,J3),IFERROR(SEARCH('[1]Критерии руб_рсч'!$C$25,J3),IFERROR(SEARCH('[1]Критерии руб_рсч'!$C$26,J3),$AP$1))))))))))))))=$AP$1,"-","OK")</f>
        <v>-</v>
      </c>
      <c r="W3" s="22" t="str">
        <f>IF(IFERROR(SEARCH('[1]Критерии руб_рсч'!$C$28,J3),IFERROR(SEARCH('[1]Критерии руб_рсч'!$C$29,J3),IFERROR(SEARCH('[1]Критерии руб_рсч'!$C$30,J3),$AP$1)))=$AP$1,"-","OK")</f>
        <v>-</v>
      </c>
      <c r="X3" s="22" t="str">
        <f>IF(IFERROR(SEARCH('[1]Критерии руб_рсч'!$C$32,J3),IFERROR(SEARCH('[1]Критерии руб_рсч'!$C$33,J3),IFERROR(SEARCH('[1]Критерии руб_рсч'!$C$34,J3),IFERROR(SEARCH('[1]Критерии руб_рсч'!$C$35,J3),IFERROR(SEARCH('[1]Критерии руб_рсч'!$C$36,J3),$AP$1)))))=$AP$1,"-","OK")</f>
        <v>-</v>
      </c>
      <c r="Y3" s="22" t="str">
        <f>IF(IFERROR(SEARCH('[1]Критерии руб_рсч'!$C$38,J3),IFERROR(SEARCH('[1]Критерии руб_рсч'!$C$39,J3),IFERROR(SEARCH('[1]Критерии руб_рсч'!$C$40,J3),IFERROR(SEARCH('[1]Критерии руб_рсч'!$C$41,J3),IFERROR(SEARCH('[1]Критерии руб_рсч'!$C$42,J3),IFERROR(SEARCH('[1]Критерии руб_рсч'!$C$43,J3),$AP$1))))))=$AP$1,"-","OK")</f>
        <v>-</v>
      </c>
      <c r="Z3" s="22" t="str">
        <f>IF(IFERROR(SEARCH('[1]Критерии руб_рсч'!$C$45,J3),IFERROR(SEARCH('[1]Критерии руб_рсч'!$C$46,J3),IFERROR(SEARCH('[1]Критерии руб_рсч'!$C$47,J3),IFERROR(SEARCH('[1]Критерии руб_рсч'!$C$48,J3),IFERROR(SEARCH('[1]Критерии руб_рсч'!$C$49,J3),IFERROR(SEARCH('[1]Критерии руб_рсч'!$C$50,J3),IFERROR(SEARCH('[1]Критерии руб_рсч'!$C$51,J3),$AP$1)))))))=$AP$1,"-","OK")</f>
        <v>-</v>
      </c>
      <c r="AA3" s="22" t="str">
        <f>IF(IFERROR(SEARCH('[1]Критерии руб_рсч'!$C$53,J3),$AP$1)=$AP$1,"-","OK")</f>
        <v>-</v>
      </c>
      <c r="AB3" s="22" t="str">
        <f>IF(IFERROR(SEARCH('[1]Критерии руб_рсч'!$C$55,J3),IFERROR(SEARCH('[1]Критерии руб_рсч'!$C$56,J3),IFERROR(SEARCH('[1]Критерии руб_рсч'!$C$57,J3),IFERROR(SEARCH('[1]Критерии руб_рсч'!$C$58,J3),IFERROR(SEARCH('[1]Критерии руб_рсч'!$C$59,J3),$AP$1)))))=$AP$1,"-","OK")</f>
        <v>-</v>
      </c>
      <c r="AC3" s="22" t="str">
        <f>IF(IFERROR(SEARCH('[1]Критерии руб_рсч'!$C$61,J3),IFERROR(SEARCH('[1]Критерии руб_рсч'!$C$62,J3),IFERROR(SEARCH('[1]Критерии руб_рсч'!$C$63,J3),IFERROR(SEARCH('[1]Критерии руб_рсч'!$C$64,J3),$AP$1))))=$AP$1,"-","OK")</f>
        <v>-</v>
      </c>
      <c r="AD3" s="22" t="str">
        <f>IF(IFERROR(SEARCH('[1]Критерии руб_рсч'!$C$66,J3),$AP$1)=$AP$1,"-","OK")</f>
        <v>-</v>
      </c>
      <c r="AE3" s="22" t="str">
        <f>IF(IFERROR(SEARCH('[1]Критерии руб_рсч'!$C$68,J3),IFERROR(SEARCH('[1]Критерии руб_рсч'!$C$69,J3),IFERROR(SEARCH('[1]Критерии руб_рсч'!$C$70,J3),IFERROR(SEARCH('[1]Критерии руб_рсч'!$C$71,J3),$AP$1))))=$AP$1,"-","OK")</f>
        <v>-</v>
      </c>
      <c r="AF3" s="22" t="str">
        <f>IF(IFERROR(SEARCH('[1]Критерии руб_рсч'!$C$73,J3),IFERROR(SEARCH('[1]Критерии руб_рсч'!$C$74,J3),IFERROR(SEARCH('[1]Критерии руб_рсч'!$C$75,J3),IFERROR(SEARCH('[1]Критерии руб_рсч'!$C$76,J3),$AP$1))))=$AP$1,"-","OK")</f>
        <v>-</v>
      </c>
      <c r="AG3" s="22" t="str">
        <f>IF(IFERROR(SEARCH('[1]Критерии руб_рсч'!$C$78,J3),IFERROR(SEARCH('[1]Критерии руб_рсч'!$C$79,J3),IFERROR(SEARCH('[1]Критерии руб_рсч'!$C$80,J3),IFERROR(SEARCH('[1]Критерии руб_рсч'!$C$81,J3),$AP$1))))=$AP$1,"-","OK")</f>
        <v>-</v>
      </c>
      <c r="AH3" s="22" t="str">
        <f>IF(IFERROR(SEARCH('[1]Критерии руб_рсч'!$C$83,J3),IFERROR(SEARCH('[1]Критерии руб_рсч'!$C$84,J3),$AP$1))=$AP$1,"-","OK")</f>
        <v>-</v>
      </c>
      <c r="AI3" s="22" t="str">
        <f>IF(IFERROR(SEARCH('[1]Критерии руб_рсч'!$C$86,J3),IFERROR(SEARCH('[1]Критерии руб_рсч'!$C$87,J3),IFERROR(SEARCH('[1]Критерии руб_рсч'!$C$88,J3),$AP$1)))=$AP$1,"-","OK")</f>
        <v>-</v>
      </c>
      <c r="AJ3" s="22" t="str">
        <f>IF(IFERROR(SEARCH('[1]Критерии руб_рсч'!$C$90,J3),IFERROR(SEARCH('[1]Критерии руб_рсч'!$C$91,J3),IFERROR(SEARCH('[1]Критерии руб_рсч'!$C$92,J3),IFERROR(SEARCH('[1]Критерии руб_рсч'!$C$93,J3),$AP$1))))=$AP$1,"-","OK")</f>
        <v>-</v>
      </c>
      <c r="AK3" s="22" t="str">
        <f>IF(IFERROR(SEARCH('[1]Критерии руб_рсч'!$C$95,J3),IFERROR(SEARCH('[1]Критерии руб_рсч'!$C$96,J3),IFERROR(SEARCH('[1]Критерии руб_рсч'!$C$97,J3),IFERROR(SEARCH('[1]Критерии руб_рсч'!$C$98,J3),IFERROR(SEARCH('[1]Критерии руб_рсч'!$C$99,J3),IFERROR(SEARCH('[1]Критерии руб_рсч'!$C$100,J3),$AP$1))))))=$AP$1,"-","OK")</f>
        <v>-</v>
      </c>
      <c r="AL3" s="22" t="str">
        <f>IF(IFERROR(SEARCH('[1]Критерии руб_рсч'!$C$102,J3),IFERROR(SEARCH('[1]Критерии руб_рсч'!$C$103,J3),IFERROR(SEARCH('[1]Критерии руб_рсч'!$C$104,J3),IFERROR(SEARCH('[1]Критерии руб_рсч'!$C$105,J3),IFERROR(SEARCH('[1]Критерии руб_рсч'!$C$106,J3),IFERROR(SEARCH('[1]Критерии руб_рсч'!$C$107,J3),$AP$1))))))=$AP$1,"-","OK")</f>
        <v>-</v>
      </c>
      <c r="AM3" s="22" t="str">
        <f>IF(IFERROR(SEARCH('[1]Критерии руб_рсч'!$C$109,J3),IFERROR(SEARCH('[1]Критерии руб_рсч'!$C$109,J3),$AP$1))=$AP$1,"-","OK")</f>
        <v>-</v>
      </c>
    </row>
    <row r="4" spans="1:42" s="1" customFormat="1" ht="12" customHeight="1">
      <c r="A4" s="1" t="s">
        <v>103</v>
      </c>
      <c r="B4" s="25" t="s">
        <v>102</v>
      </c>
      <c r="C4" s="14" t="s">
        <v>41</v>
      </c>
      <c r="D4" s="27">
        <v>0</v>
      </c>
      <c r="E4" s="28">
        <v>25</v>
      </c>
      <c r="F4" s="3"/>
      <c r="G4" s="13"/>
      <c r="H4" s="4"/>
      <c r="I4" s="25" t="s">
        <v>69</v>
      </c>
      <c r="J4" s="25" t="s">
        <v>82</v>
      </c>
      <c r="K4" s="14" t="s">
        <v>42</v>
      </c>
      <c r="L4" s="5" t="str">
        <f>VLOOKUP(O4,[1]Справочник!$A$2:$B$44,2,0)</f>
        <v>опер</v>
      </c>
      <c r="M4" s="29">
        <v>1</v>
      </c>
      <c r="N4" s="29">
        <v>2015</v>
      </c>
      <c r="O4" s="5" t="str">
        <f t="shared" si="0"/>
        <v>bank</v>
      </c>
      <c r="P4" s="24" t="s">
        <v>43</v>
      </c>
      <c r="Q4" s="23">
        <v>1</v>
      </c>
      <c r="R4" s="23">
        <v>2015</v>
      </c>
      <c r="S4" s="23" t="s">
        <v>44</v>
      </c>
      <c r="T4" s="25" t="s">
        <v>89</v>
      </c>
      <c r="U4" s="22" t="str">
        <f>IF(IFERROR(SEARCH('[1]Критерии руб_рсч'!$C$2,J4),IFERROR(SEARCH('[1]Критерии руб_рсч'!$C$3,J4),IFERROR(SEARCH('[1]Критерии руб_рсч'!$C$4,J4),IFERROR(SEARCH('[1]Критерии руб_рсч'!$C$5,J4),IFERROR(SEARCH('[1]Критерии руб_рсч'!$C$6,J4),IFERROR(SEARCH('[1]Критерии руб_рсч'!$C$7,J4),IFERROR(SEARCH('[1]Критерии руб_рсч'!$C$8,J4),IFERROR(SEARCH('[1]Критерии руб_рсч'!$C$8,J4),IFERROR(SEARCH('[1]Критерии руб_рсч'!$C$10,J4),IFERROR(SEARCH('[1]Критерии руб_рсч'!$C$11,J4),"-"))))))))))=$AP$1,"-","OK")</f>
        <v>-</v>
      </c>
      <c r="V4" s="22" t="str">
        <f>IF(IFERROR(SEARCH('[1]Критерии руб_рсч'!$C$13,J4),IFERROR(SEARCH('[1]Критерии руб_рсч'!$C$14,J4),IFERROR(SEARCH('[1]Критерии руб_рсч'!$C$15,J4),IFERROR(SEARCH('[1]Критерии руб_рсч'!$C$16,J4),IFERROR(SEARCH('[1]Критерии руб_рсч'!$C$17,J4),IFERROR(SEARCH('[1]Критерии руб_рсч'!$C$18,J4),IFERROR(SEARCH('[1]Критерии руб_рсч'!$C$19,J4),IFERROR(SEARCH('[1]Критерии руб_рсч'!$C$20,J4),IFERROR(SEARCH('[1]Критерии руб_рсч'!$C$21,J4),IFERROR(SEARCH('[1]Критерии руб_рсч'!$C$22,J4),IFERROR(SEARCH('[1]Критерии руб_рсч'!$C$23,J4),IFERROR(SEARCH('[1]Критерии руб_рсч'!$C$24,J4),IFERROR(SEARCH('[1]Критерии руб_рсч'!$C$25,J4),IFERROR(SEARCH('[1]Критерии руб_рсч'!$C$26,J4),$AP$1))))))))))))))=$AP$1,"-","OK")</f>
        <v>OK</v>
      </c>
      <c r="W4" s="22" t="str">
        <f>IF(IFERROR(SEARCH('[1]Критерии руб_рсч'!$C$28,J4),IFERROR(SEARCH('[1]Критерии руб_рсч'!$C$29,J4),IFERROR(SEARCH('[1]Критерии руб_рсч'!$C$30,J4),$AP$1)))=$AP$1,"-","OK")</f>
        <v>-</v>
      </c>
      <c r="X4" s="22" t="str">
        <f>IF(IFERROR(SEARCH('[1]Критерии руб_рсч'!$C$32,J4),IFERROR(SEARCH('[1]Критерии руб_рсч'!$C$33,J4),IFERROR(SEARCH('[1]Критерии руб_рсч'!$C$34,J4),IFERROR(SEARCH('[1]Критерии руб_рсч'!$C$35,J4),IFERROR(SEARCH('[1]Критерии руб_рсч'!$C$36,J4),$AP$1)))))=$AP$1,"-","OK")</f>
        <v>-</v>
      </c>
      <c r="Y4" s="22" t="str">
        <f>IF(IFERROR(SEARCH('[1]Критерии руб_рсч'!$C$38,J4),IFERROR(SEARCH('[1]Критерии руб_рсч'!$C$39,J4),IFERROR(SEARCH('[1]Критерии руб_рсч'!$C$40,J4),IFERROR(SEARCH('[1]Критерии руб_рсч'!$C$41,J4),IFERROR(SEARCH('[1]Критерии руб_рсч'!$C$42,J4),IFERROR(SEARCH('[1]Критерии руб_рсч'!$C$43,J4),$AP$1))))))=$AP$1,"-","OK")</f>
        <v>-</v>
      </c>
      <c r="Z4" s="22" t="str">
        <f>IF(IFERROR(SEARCH('[1]Критерии руб_рсч'!$C$45,J4),IFERROR(SEARCH('[1]Критерии руб_рсч'!$C$46,J4),IFERROR(SEARCH('[1]Критерии руб_рсч'!$C$47,J4),IFERROR(SEARCH('[1]Критерии руб_рсч'!$C$48,J4),IFERROR(SEARCH('[1]Критерии руб_рсч'!$C$49,J4),IFERROR(SEARCH('[1]Критерии руб_рсч'!$C$50,J4),IFERROR(SEARCH('[1]Критерии руб_рсч'!$C$51,J4),$AP$1)))))))=$AP$1,"-","OK")</f>
        <v>-</v>
      </c>
      <c r="AA4" s="22" t="str">
        <f>IF(IFERROR(SEARCH('[1]Критерии руб_рсч'!$C$53,J4),$AP$1)=$AP$1,"-","OK")</f>
        <v>-</v>
      </c>
      <c r="AB4" s="22" t="str">
        <f>IF(IFERROR(SEARCH('[1]Критерии руб_рсч'!$C$55,J4),IFERROR(SEARCH('[1]Критерии руб_рсч'!$C$56,J4),IFERROR(SEARCH('[1]Критерии руб_рсч'!$C$57,J4),IFERROR(SEARCH('[1]Критерии руб_рсч'!$C$58,J4),IFERROR(SEARCH('[1]Критерии руб_рсч'!$C$59,J4),$AP$1)))))=$AP$1,"-","OK")</f>
        <v>-</v>
      </c>
      <c r="AC4" s="22" t="str">
        <f>IF(IFERROR(SEARCH('[1]Критерии руб_рсч'!$C$61,J4),IFERROR(SEARCH('[1]Критерии руб_рсч'!$C$62,J4),IFERROR(SEARCH('[1]Критерии руб_рсч'!$C$63,J4),IFERROR(SEARCH('[1]Критерии руб_рсч'!$C$64,J4),$AP$1))))=$AP$1,"-","OK")</f>
        <v>-</v>
      </c>
      <c r="AD4" s="22" t="str">
        <f>IF(IFERROR(SEARCH('[1]Критерии руб_рсч'!$C$66,J4),$AP$1)=$AP$1,"-","OK")</f>
        <v>-</v>
      </c>
      <c r="AE4" s="22" t="str">
        <f>IF(IFERROR(SEARCH('[1]Критерии руб_рсч'!$C$68,J4),IFERROR(SEARCH('[1]Критерии руб_рсч'!$C$69,J4),IFERROR(SEARCH('[1]Критерии руб_рсч'!$C$70,J4),IFERROR(SEARCH('[1]Критерии руб_рсч'!$C$71,J4),$AP$1))))=$AP$1,"-","OK")</f>
        <v>-</v>
      </c>
      <c r="AF4" s="22" t="str">
        <f>IF(IFERROR(SEARCH('[1]Критерии руб_рсч'!$C$73,J4),IFERROR(SEARCH('[1]Критерии руб_рсч'!$C$74,J4),IFERROR(SEARCH('[1]Критерии руб_рсч'!$C$75,J4),IFERROR(SEARCH('[1]Критерии руб_рсч'!$C$76,J4),$AP$1))))=$AP$1,"-","OK")</f>
        <v>-</v>
      </c>
      <c r="AG4" s="22" t="str">
        <f>IF(IFERROR(SEARCH('[1]Критерии руб_рсч'!$C$78,J4),IFERROR(SEARCH('[1]Критерии руб_рсч'!$C$79,J4),IFERROR(SEARCH('[1]Критерии руб_рсч'!$C$80,J4),IFERROR(SEARCH('[1]Критерии руб_рсч'!$C$81,J4),$AP$1))))=$AP$1,"-","OK")</f>
        <v>-</v>
      </c>
      <c r="AH4" s="22" t="str">
        <f>IF(IFERROR(SEARCH('[1]Критерии руб_рсч'!$C$83,J4),IFERROR(SEARCH('[1]Критерии руб_рсч'!$C$84,J4),$AP$1))=$AP$1,"-","OK")</f>
        <v>-</v>
      </c>
      <c r="AI4" s="22" t="str">
        <f>IF(IFERROR(SEARCH('[1]Критерии руб_рсч'!$C$86,J4),IFERROR(SEARCH('[1]Критерии руб_рсч'!$C$87,J4),IFERROR(SEARCH('[1]Критерии руб_рсч'!$C$88,J4),$AP$1)))=$AP$1,"-","OK")</f>
        <v>-</v>
      </c>
      <c r="AJ4" s="22" t="str">
        <f>IF(IFERROR(SEARCH('[1]Критерии руб_рсч'!$C$90,J4),IFERROR(SEARCH('[1]Критерии руб_рсч'!$C$91,J4),IFERROR(SEARCH('[1]Критерии руб_рсч'!$C$92,J4),IFERROR(SEARCH('[1]Критерии руб_рсч'!$C$93,J4),$AP$1))))=$AP$1,"-","OK")</f>
        <v>-</v>
      </c>
      <c r="AK4" s="22" t="str">
        <f>IF(IFERROR(SEARCH('[1]Критерии руб_рсч'!$C$95,J4),IFERROR(SEARCH('[1]Критерии руб_рсч'!$C$96,J4),IFERROR(SEARCH('[1]Критерии руб_рсч'!$C$97,J4),IFERROR(SEARCH('[1]Критерии руб_рсч'!$C$98,J4),IFERROR(SEARCH('[1]Критерии руб_рсч'!$C$99,J4),IFERROR(SEARCH('[1]Критерии руб_рсч'!$C$100,J4),$AP$1))))))=$AP$1,"-","OK")</f>
        <v>-</v>
      </c>
      <c r="AL4" s="22" t="str">
        <f>IF(IFERROR(SEARCH('[1]Критерии руб_рсч'!$C$102,J4),IFERROR(SEARCH('[1]Критерии руб_рсч'!$C$103,J4),IFERROR(SEARCH('[1]Критерии руб_рсч'!$C$104,J4),IFERROR(SEARCH('[1]Критерии руб_рсч'!$C$105,J4),IFERROR(SEARCH('[1]Критерии руб_рсч'!$C$106,J4),IFERROR(SEARCH('[1]Критерии руб_рсч'!$C$107,J4),$AP$1))))))=$AP$1,"-","OK")</f>
        <v>-</v>
      </c>
      <c r="AM4" s="22" t="str">
        <f>IF(IFERROR(SEARCH('[1]Критерии руб_рсч'!$C$109,J4),IFERROR(SEARCH('[1]Критерии руб_рсч'!$C$109,J4),$AP$1))=$AP$1,"-","OK")</f>
        <v>-</v>
      </c>
    </row>
    <row r="5" spans="1:42" s="1" customFormat="1" ht="12" customHeight="1">
      <c r="A5" s="1" t="s">
        <v>104</v>
      </c>
      <c r="B5" s="25" t="s">
        <v>102</v>
      </c>
      <c r="C5" s="14" t="s">
        <v>41</v>
      </c>
      <c r="D5" s="27">
        <v>0</v>
      </c>
      <c r="E5" s="28">
        <v>25</v>
      </c>
      <c r="F5" s="3"/>
      <c r="G5" s="13"/>
      <c r="H5" s="4"/>
      <c r="I5" s="25" t="s">
        <v>69</v>
      </c>
      <c r="J5" s="25" t="s">
        <v>82</v>
      </c>
      <c r="K5" s="14" t="s">
        <v>42</v>
      </c>
      <c r="L5" s="5" t="str">
        <f>VLOOKUP(O5,[1]Справочник!$A$2:$B$44,2,0)</f>
        <v>опер</v>
      </c>
      <c r="M5" s="29">
        <v>1</v>
      </c>
      <c r="N5" s="29">
        <v>2015</v>
      </c>
      <c r="O5" s="5" t="str">
        <f t="shared" si="0"/>
        <v>bank</v>
      </c>
      <c r="P5" s="24" t="s">
        <v>43</v>
      </c>
      <c r="Q5" s="23">
        <v>1</v>
      </c>
      <c r="R5" s="23">
        <v>2015</v>
      </c>
      <c r="S5" s="23" t="s">
        <v>44</v>
      </c>
      <c r="T5" s="25" t="s">
        <v>89</v>
      </c>
      <c r="U5" s="22" t="str">
        <f>IF(IFERROR(SEARCH('[1]Критерии руб_рсч'!$C$2,J5),IFERROR(SEARCH('[1]Критерии руб_рсч'!$C$3,J5),IFERROR(SEARCH('[1]Критерии руб_рсч'!$C$4,J5),IFERROR(SEARCH('[1]Критерии руб_рсч'!$C$5,J5),IFERROR(SEARCH('[1]Критерии руб_рсч'!$C$6,J5),IFERROR(SEARCH('[1]Критерии руб_рсч'!$C$7,J5),IFERROR(SEARCH('[1]Критерии руб_рсч'!$C$8,J5),IFERROR(SEARCH('[1]Критерии руб_рсч'!$C$8,J5),IFERROR(SEARCH('[1]Критерии руб_рсч'!$C$10,J5),IFERROR(SEARCH('[1]Критерии руб_рсч'!$C$11,J5),"-"))))))))))=$AP$1,"-","OK")</f>
        <v>-</v>
      </c>
      <c r="V5" s="22" t="str">
        <f>IF(IFERROR(SEARCH('[1]Критерии руб_рсч'!$C$13,J5),IFERROR(SEARCH('[1]Критерии руб_рсч'!$C$14,J5),IFERROR(SEARCH('[1]Критерии руб_рсч'!$C$15,J5),IFERROR(SEARCH('[1]Критерии руб_рсч'!$C$16,J5),IFERROR(SEARCH('[1]Критерии руб_рсч'!$C$17,J5),IFERROR(SEARCH('[1]Критерии руб_рсч'!$C$18,J5),IFERROR(SEARCH('[1]Критерии руб_рсч'!$C$19,J5),IFERROR(SEARCH('[1]Критерии руб_рсч'!$C$20,J5),IFERROR(SEARCH('[1]Критерии руб_рсч'!$C$21,J5),IFERROR(SEARCH('[1]Критерии руб_рсч'!$C$22,J5),IFERROR(SEARCH('[1]Критерии руб_рсч'!$C$23,J5),IFERROR(SEARCH('[1]Критерии руб_рсч'!$C$24,J5),IFERROR(SEARCH('[1]Критерии руб_рсч'!$C$25,J5),IFERROR(SEARCH('[1]Критерии руб_рсч'!$C$26,J5),$AP$1))))))))))))))=$AP$1,"-","OK")</f>
        <v>OK</v>
      </c>
      <c r="W5" s="22" t="str">
        <f>IF(IFERROR(SEARCH('[1]Критерии руб_рсч'!$C$28,J5),IFERROR(SEARCH('[1]Критерии руб_рсч'!$C$29,J5),IFERROR(SEARCH('[1]Критерии руб_рсч'!$C$30,J5),$AP$1)))=$AP$1,"-","OK")</f>
        <v>-</v>
      </c>
      <c r="X5" s="22" t="str">
        <f>IF(IFERROR(SEARCH('[1]Критерии руб_рсч'!$C$32,J5),IFERROR(SEARCH('[1]Критерии руб_рсч'!$C$33,J5),IFERROR(SEARCH('[1]Критерии руб_рсч'!$C$34,J5),IFERROR(SEARCH('[1]Критерии руб_рсч'!$C$35,J5),IFERROR(SEARCH('[1]Критерии руб_рсч'!$C$36,J5),$AP$1)))))=$AP$1,"-","OK")</f>
        <v>-</v>
      </c>
      <c r="Y5" s="22" t="str">
        <f>IF(IFERROR(SEARCH('[1]Критерии руб_рсч'!$C$38,J5),IFERROR(SEARCH('[1]Критерии руб_рсч'!$C$39,J5),IFERROR(SEARCH('[1]Критерии руб_рсч'!$C$40,J5),IFERROR(SEARCH('[1]Критерии руб_рсч'!$C$41,J5),IFERROR(SEARCH('[1]Критерии руб_рсч'!$C$42,J5),IFERROR(SEARCH('[1]Критерии руб_рсч'!$C$43,J5),$AP$1))))))=$AP$1,"-","OK")</f>
        <v>-</v>
      </c>
      <c r="Z5" s="22" t="str">
        <f>IF(IFERROR(SEARCH('[1]Критерии руб_рсч'!$C$45,J5),IFERROR(SEARCH('[1]Критерии руб_рсч'!$C$46,J5),IFERROR(SEARCH('[1]Критерии руб_рсч'!$C$47,J5),IFERROR(SEARCH('[1]Критерии руб_рсч'!$C$48,J5),IFERROR(SEARCH('[1]Критерии руб_рсч'!$C$49,J5),IFERROR(SEARCH('[1]Критерии руб_рсч'!$C$50,J5),IFERROR(SEARCH('[1]Критерии руб_рсч'!$C$51,J5),$AP$1)))))))=$AP$1,"-","OK")</f>
        <v>-</v>
      </c>
      <c r="AA5" s="22" t="str">
        <f>IF(IFERROR(SEARCH('[1]Критерии руб_рсч'!$C$53,J5),$AP$1)=$AP$1,"-","OK")</f>
        <v>-</v>
      </c>
      <c r="AB5" s="22" t="str">
        <f>IF(IFERROR(SEARCH('[1]Критерии руб_рсч'!$C$55,J5),IFERROR(SEARCH('[1]Критерии руб_рсч'!$C$56,J5),IFERROR(SEARCH('[1]Критерии руб_рсч'!$C$57,J5),IFERROR(SEARCH('[1]Критерии руб_рсч'!$C$58,J5),IFERROR(SEARCH('[1]Критерии руб_рсч'!$C$59,J5),$AP$1)))))=$AP$1,"-","OK")</f>
        <v>-</v>
      </c>
      <c r="AC5" s="22" t="str">
        <f>IF(IFERROR(SEARCH('[1]Критерии руб_рсч'!$C$61,J5),IFERROR(SEARCH('[1]Критерии руб_рсч'!$C$62,J5),IFERROR(SEARCH('[1]Критерии руб_рсч'!$C$63,J5),IFERROR(SEARCH('[1]Критерии руб_рсч'!$C$64,J5),$AP$1))))=$AP$1,"-","OK")</f>
        <v>-</v>
      </c>
      <c r="AD5" s="22" t="str">
        <f>IF(IFERROR(SEARCH('[1]Критерии руб_рсч'!$C$66,J5),$AP$1)=$AP$1,"-","OK")</f>
        <v>-</v>
      </c>
      <c r="AE5" s="22" t="str">
        <f>IF(IFERROR(SEARCH('[1]Критерии руб_рсч'!$C$68,J5),IFERROR(SEARCH('[1]Критерии руб_рсч'!$C$69,J5),IFERROR(SEARCH('[1]Критерии руб_рсч'!$C$70,J5),IFERROR(SEARCH('[1]Критерии руб_рсч'!$C$71,J5),$AP$1))))=$AP$1,"-","OK")</f>
        <v>-</v>
      </c>
      <c r="AF5" s="22" t="str">
        <f>IF(IFERROR(SEARCH('[1]Критерии руб_рсч'!$C$73,J5),IFERROR(SEARCH('[1]Критерии руб_рсч'!$C$74,J5),IFERROR(SEARCH('[1]Критерии руб_рсч'!$C$75,J5),IFERROR(SEARCH('[1]Критерии руб_рсч'!$C$76,J5),$AP$1))))=$AP$1,"-","OK")</f>
        <v>-</v>
      </c>
      <c r="AG5" s="22" t="str">
        <f>IF(IFERROR(SEARCH('[1]Критерии руб_рсч'!$C$78,J5),IFERROR(SEARCH('[1]Критерии руб_рсч'!$C$79,J5),IFERROR(SEARCH('[1]Критерии руб_рсч'!$C$80,J5),IFERROR(SEARCH('[1]Критерии руб_рсч'!$C$81,J5),$AP$1))))=$AP$1,"-","OK")</f>
        <v>-</v>
      </c>
      <c r="AH5" s="22" t="str">
        <f>IF(IFERROR(SEARCH('[1]Критерии руб_рсч'!$C$83,J5),IFERROR(SEARCH('[1]Критерии руб_рсч'!$C$84,J5),$AP$1))=$AP$1,"-","OK")</f>
        <v>-</v>
      </c>
      <c r="AI5" s="22" t="str">
        <f>IF(IFERROR(SEARCH('[1]Критерии руб_рсч'!$C$86,J5),IFERROR(SEARCH('[1]Критерии руб_рсч'!$C$87,J5),IFERROR(SEARCH('[1]Критерии руб_рсч'!$C$88,J5),$AP$1)))=$AP$1,"-","OK")</f>
        <v>-</v>
      </c>
      <c r="AJ5" s="22" t="str">
        <f>IF(IFERROR(SEARCH('[1]Критерии руб_рсч'!$C$90,J5),IFERROR(SEARCH('[1]Критерии руб_рсч'!$C$91,J5),IFERROR(SEARCH('[1]Критерии руб_рсч'!$C$92,J5),IFERROR(SEARCH('[1]Критерии руб_рсч'!$C$93,J5),$AP$1))))=$AP$1,"-","OK")</f>
        <v>-</v>
      </c>
      <c r="AK5" s="22" t="str">
        <f>IF(IFERROR(SEARCH('[1]Критерии руб_рсч'!$C$95,J5),IFERROR(SEARCH('[1]Критерии руб_рсч'!$C$96,J5),IFERROR(SEARCH('[1]Критерии руб_рсч'!$C$97,J5),IFERROR(SEARCH('[1]Критерии руб_рсч'!$C$98,J5),IFERROR(SEARCH('[1]Критерии руб_рсч'!$C$99,J5),IFERROR(SEARCH('[1]Критерии руб_рсч'!$C$100,J5),$AP$1))))))=$AP$1,"-","OK")</f>
        <v>-</v>
      </c>
      <c r="AL5" s="22" t="str">
        <f>IF(IFERROR(SEARCH('[1]Критерии руб_рсч'!$C$102,J5),IFERROR(SEARCH('[1]Критерии руб_рсч'!$C$103,J5),IFERROR(SEARCH('[1]Критерии руб_рсч'!$C$104,J5),IFERROR(SEARCH('[1]Критерии руб_рсч'!$C$105,J5),IFERROR(SEARCH('[1]Критерии руб_рсч'!$C$106,J5),IFERROR(SEARCH('[1]Критерии руб_рсч'!$C$107,J5),$AP$1))))))=$AP$1,"-","OK")</f>
        <v>-</v>
      </c>
      <c r="AM5" s="22" t="str">
        <f>IF(IFERROR(SEARCH('[1]Критерии руб_рсч'!$C$109,J5),IFERROR(SEARCH('[1]Критерии руб_рсч'!$C$109,J5),$AP$1))=$AP$1,"-","OK")</f>
        <v>-</v>
      </c>
    </row>
    <row r="6" spans="1:42" s="1" customFormat="1" ht="12" customHeight="1">
      <c r="A6" s="1" t="s">
        <v>105</v>
      </c>
      <c r="B6" s="25" t="s">
        <v>102</v>
      </c>
      <c r="C6" s="14" t="s">
        <v>41</v>
      </c>
      <c r="D6" s="27">
        <v>0</v>
      </c>
      <c r="E6" s="28">
        <v>25</v>
      </c>
      <c r="F6" s="3"/>
      <c r="G6" s="13"/>
      <c r="H6" s="4"/>
      <c r="I6" s="25" t="s">
        <v>69</v>
      </c>
      <c r="J6" s="25" t="s">
        <v>82</v>
      </c>
      <c r="K6" s="14" t="s">
        <v>42</v>
      </c>
      <c r="L6" s="5" t="str">
        <f>VLOOKUP(O6,[1]Справочник!$A$2:$B$44,2,0)</f>
        <v>опер</v>
      </c>
      <c r="M6" s="29">
        <v>1</v>
      </c>
      <c r="N6" s="29">
        <v>2015</v>
      </c>
      <c r="O6" s="5" t="str">
        <f t="shared" si="0"/>
        <v>bank</v>
      </c>
      <c r="P6" s="24" t="s">
        <v>43</v>
      </c>
      <c r="Q6" s="23">
        <v>1</v>
      </c>
      <c r="R6" s="23">
        <v>2015</v>
      </c>
      <c r="S6" s="23" t="s">
        <v>44</v>
      </c>
      <c r="T6" s="25" t="s">
        <v>89</v>
      </c>
      <c r="U6" s="22" t="str">
        <f>IF(IFERROR(SEARCH('[1]Критерии руб_рсч'!$C$2,J6),IFERROR(SEARCH('[1]Критерии руб_рсч'!$C$3,J6),IFERROR(SEARCH('[1]Критерии руб_рсч'!$C$4,J6),IFERROR(SEARCH('[1]Критерии руб_рсч'!$C$5,J6),IFERROR(SEARCH('[1]Критерии руб_рсч'!$C$6,J6),IFERROR(SEARCH('[1]Критерии руб_рсч'!$C$7,J6),IFERROR(SEARCH('[1]Критерии руб_рсч'!$C$8,J6),IFERROR(SEARCH('[1]Критерии руб_рсч'!$C$8,J6),IFERROR(SEARCH('[1]Критерии руб_рсч'!$C$10,J6),IFERROR(SEARCH('[1]Критерии руб_рсч'!$C$11,J6),"-"))))))))))=$AP$1,"-","OK")</f>
        <v>-</v>
      </c>
      <c r="V6" s="22" t="str">
        <f>IF(IFERROR(SEARCH('[1]Критерии руб_рсч'!$C$13,J6),IFERROR(SEARCH('[1]Критерии руб_рсч'!$C$14,J6),IFERROR(SEARCH('[1]Критерии руб_рсч'!$C$15,J6),IFERROR(SEARCH('[1]Критерии руб_рсч'!$C$16,J6),IFERROR(SEARCH('[1]Критерии руб_рсч'!$C$17,J6),IFERROR(SEARCH('[1]Критерии руб_рсч'!$C$18,J6),IFERROR(SEARCH('[1]Критерии руб_рсч'!$C$19,J6),IFERROR(SEARCH('[1]Критерии руб_рсч'!$C$20,J6),IFERROR(SEARCH('[1]Критерии руб_рсч'!$C$21,J6),IFERROR(SEARCH('[1]Критерии руб_рсч'!$C$22,J6),IFERROR(SEARCH('[1]Критерии руб_рсч'!$C$23,J6),IFERROR(SEARCH('[1]Критерии руб_рсч'!$C$24,J6),IFERROR(SEARCH('[1]Критерии руб_рсч'!$C$25,J6),IFERROR(SEARCH('[1]Критерии руб_рсч'!$C$26,J6),$AP$1))))))))))))))=$AP$1,"-","OK")</f>
        <v>OK</v>
      </c>
      <c r="W6" s="22" t="str">
        <f>IF(IFERROR(SEARCH('[1]Критерии руб_рсч'!$C$28,J6),IFERROR(SEARCH('[1]Критерии руб_рсч'!$C$29,J6),IFERROR(SEARCH('[1]Критерии руб_рсч'!$C$30,J6),$AP$1)))=$AP$1,"-","OK")</f>
        <v>-</v>
      </c>
      <c r="X6" s="22" t="str">
        <f>IF(IFERROR(SEARCH('[1]Критерии руб_рсч'!$C$32,J6),IFERROR(SEARCH('[1]Критерии руб_рсч'!$C$33,J6),IFERROR(SEARCH('[1]Критерии руб_рсч'!$C$34,J6),IFERROR(SEARCH('[1]Критерии руб_рсч'!$C$35,J6),IFERROR(SEARCH('[1]Критерии руб_рсч'!$C$36,J6),$AP$1)))))=$AP$1,"-","OK")</f>
        <v>-</v>
      </c>
      <c r="Y6" s="22" t="str">
        <f>IF(IFERROR(SEARCH('[1]Критерии руб_рсч'!$C$38,J6),IFERROR(SEARCH('[1]Критерии руб_рсч'!$C$39,J6),IFERROR(SEARCH('[1]Критерии руб_рсч'!$C$40,J6),IFERROR(SEARCH('[1]Критерии руб_рсч'!$C$41,J6),IFERROR(SEARCH('[1]Критерии руб_рсч'!$C$42,J6),IFERROR(SEARCH('[1]Критерии руб_рсч'!$C$43,J6),$AP$1))))))=$AP$1,"-","OK")</f>
        <v>-</v>
      </c>
      <c r="Z6" s="22" t="str">
        <f>IF(IFERROR(SEARCH('[1]Критерии руб_рсч'!$C$45,J6),IFERROR(SEARCH('[1]Критерии руб_рсч'!$C$46,J6),IFERROR(SEARCH('[1]Критерии руб_рсч'!$C$47,J6),IFERROR(SEARCH('[1]Критерии руб_рсч'!$C$48,J6),IFERROR(SEARCH('[1]Критерии руб_рсч'!$C$49,J6),IFERROR(SEARCH('[1]Критерии руб_рсч'!$C$50,J6),IFERROR(SEARCH('[1]Критерии руб_рсч'!$C$51,J6),$AP$1)))))))=$AP$1,"-","OK")</f>
        <v>-</v>
      </c>
      <c r="AA6" s="22" t="str">
        <f>IF(IFERROR(SEARCH('[1]Критерии руб_рсч'!$C$53,J6),$AP$1)=$AP$1,"-","OK")</f>
        <v>-</v>
      </c>
      <c r="AB6" s="22" t="str">
        <f>IF(IFERROR(SEARCH('[1]Критерии руб_рсч'!$C$55,J6),IFERROR(SEARCH('[1]Критерии руб_рсч'!$C$56,J6),IFERROR(SEARCH('[1]Критерии руб_рсч'!$C$57,J6),IFERROR(SEARCH('[1]Критерии руб_рсч'!$C$58,J6),IFERROR(SEARCH('[1]Критерии руб_рсч'!$C$59,J6),$AP$1)))))=$AP$1,"-","OK")</f>
        <v>-</v>
      </c>
      <c r="AC6" s="22" t="str">
        <f>IF(IFERROR(SEARCH('[1]Критерии руб_рсч'!$C$61,J6),IFERROR(SEARCH('[1]Критерии руб_рсч'!$C$62,J6),IFERROR(SEARCH('[1]Критерии руб_рсч'!$C$63,J6),IFERROR(SEARCH('[1]Критерии руб_рсч'!$C$64,J6),$AP$1))))=$AP$1,"-","OK")</f>
        <v>-</v>
      </c>
      <c r="AD6" s="22" t="str">
        <f>IF(IFERROR(SEARCH('[1]Критерии руб_рсч'!$C$66,J6),$AP$1)=$AP$1,"-","OK")</f>
        <v>-</v>
      </c>
      <c r="AE6" s="22" t="str">
        <f>IF(IFERROR(SEARCH('[1]Критерии руб_рсч'!$C$68,J6),IFERROR(SEARCH('[1]Критерии руб_рсч'!$C$69,J6),IFERROR(SEARCH('[1]Критерии руб_рсч'!$C$70,J6),IFERROR(SEARCH('[1]Критерии руб_рсч'!$C$71,J6),$AP$1))))=$AP$1,"-","OK")</f>
        <v>-</v>
      </c>
      <c r="AF6" s="22" t="str">
        <f>IF(IFERROR(SEARCH('[1]Критерии руб_рсч'!$C$73,J6),IFERROR(SEARCH('[1]Критерии руб_рсч'!$C$74,J6),IFERROR(SEARCH('[1]Критерии руб_рсч'!$C$75,J6),IFERROR(SEARCH('[1]Критерии руб_рсч'!$C$76,J6),$AP$1))))=$AP$1,"-","OK")</f>
        <v>-</v>
      </c>
      <c r="AG6" s="22" t="str">
        <f>IF(IFERROR(SEARCH('[1]Критерии руб_рсч'!$C$78,J6),IFERROR(SEARCH('[1]Критерии руб_рсч'!$C$79,J6),IFERROR(SEARCH('[1]Критерии руб_рсч'!$C$80,J6),IFERROR(SEARCH('[1]Критерии руб_рсч'!$C$81,J6),$AP$1))))=$AP$1,"-","OK")</f>
        <v>-</v>
      </c>
      <c r="AH6" s="22" t="str">
        <f>IF(IFERROR(SEARCH('[1]Критерии руб_рсч'!$C$83,J6),IFERROR(SEARCH('[1]Критерии руб_рсч'!$C$84,J6),$AP$1))=$AP$1,"-","OK")</f>
        <v>-</v>
      </c>
      <c r="AI6" s="22" t="str">
        <f>IF(IFERROR(SEARCH('[1]Критерии руб_рсч'!$C$86,J6),IFERROR(SEARCH('[1]Критерии руб_рсч'!$C$87,J6),IFERROR(SEARCH('[1]Критерии руб_рсч'!$C$88,J6),$AP$1)))=$AP$1,"-","OK")</f>
        <v>-</v>
      </c>
      <c r="AJ6" s="22" t="str">
        <f>IF(IFERROR(SEARCH('[1]Критерии руб_рсч'!$C$90,J6),IFERROR(SEARCH('[1]Критерии руб_рсч'!$C$91,J6),IFERROR(SEARCH('[1]Критерии руб_рсч'!$C$92,J6),IFERROR(SEARCH('[1]Критерии руб_рсч'!$C$93,J6),$AP$1))))=$AP$1,"-","OK")</f>
        <v>-</v>
      </c>
      <c r="AK6" s="22" t="str">
        <f>IF(IFERROR(SEARCH('[1]Критерии руб_рсч'!$C$95,J6),IFERROR(SEARCH('[1]Критерии руб_рсч'!$C$96,J6),IFERROR(SEARCH('[1]Критерии руб_рсч'!$C$97,J6),IFERROR(SEARCH('[1]Критерии руб_рсч'!$C$98,J6),IFERROR(SEARCH('[1]Критерии руб_рсч'!$C$99,J6),IFERROR(SEARCH('[1]Критерии руб_рсч'!$C$100,J6),$AP$1))))))=$AP$1,"-","OK")</f>
        <v>-</v>
      </c>
      <c r="AL6" s="22" t="str">
        <f>IF(IFERROR(SEARCH('[1]Критерии руб_рсч'!$C$102,J6),IFERROR(SEARCH('[1]Критерии руб_рсч'!$C$103,J6),IFERROR(SEARCH('[1]Критерии руб_рсч'!$C$104,J6),IFERROR(SEARCH('[1]Критерии руб_рсч'!$C$105,J6),IFERROR(SEARCH('[1]Критерии руб_рсч'!$C$106,J6),IFERROR(SEARCH('[1]Критерии руб_рсч'!$C$107,J6),$AP$1))))))=$AP$1,"-","OK")</f>
        <v>-</v>
      </c>
      <c r="AM6" s="22" t="str">
        <f>IF(IFERROR(SEARCH('[1]Критерии руб_рсч'!$C$109,J6),IFERROR(SEARCH('[1]Критерии руб_рсч'!$C$109,J6),$AP$1))=$AP$1,"-","OK")</f>
        <v>-</v>
      </c>
    </row>
    <row r="7" spans="1:42" s="1" customFormat="1" ht="12" customHeight="1">
      <c r="A7" s="1" t="s">
        <v>106</v>
      </c>
      <c r="B7" s="25" t="s">
        <v>102</v>
      </c>
      <c r="C7" s="14" t="s">
        <v>41</v>
      </c>
      <c r="D7" s="27">
        <v>0</v>
      </c>
      <c r="E7" s="28">
        <v>25</v>
      </c>
      <c r="F7" s="3"/>
      <c r="G7" s="13"/>
      <c r="H7" s="4"/>
      <c r="I7" s="25" t="s">
        <v>69</v>
      </c>
      <c r="J7" s="25" t="s">
        <v>82</v>
      </c>
      <c r="K7" s="14" t="s">
        <v>42</v>
      </c>
      <c r="L7" s="5" t="str">
        <f>VLOOKUP(O7,[1]Справочник!$A$2:$B$44,2,0)</f>
        <v>опер</v>
      </c>
      <c r="M7" s="29">
        <v>1</v>
      </c>
      <c r="N7" s="29">
        <v>2015</v>
      </c>
      <c r="O7" s="5" t="str">
        <f t="shared" si="0"/>
        <v>bank</v>
      </c>
      <c r="P7" s="24" t="s">
        <v>43</v>
      </c>
      <c r="Q7" s="23">
        <v>1</v>
      </c>
      <c r="R7" s="23">
        <v>2015</v>
      </c>
      <c r="S7" s="23" t="s">
        <v>44</v>
      </c>
      <c r="T7" s="25" t="s">
        <v>89</v>
      </c>
      <c r="U7" s="22" t="str">
        <f>IF(IFERROR(SEARCH('[1]Критерии руб_рсч'!$C$2,J7),IFERROR(SEARCH('[1]Критерии руб_рсч'!$C$3,J7),IFERROR(SEARCH('[1]Критерии руб_рсч'!$C$4,J7),IFERROR(SEARCH('[1]Критерии руб_рсч'!$C$5,J7),IFERROR(SEARCH('[1]Критерии руб_рсч'!$C$6,J7),IFERROR(SEARCH('[1]Критерии руб_рсч'!$C$7,J7),IFERROR(SEARCH('[1]Критерии руб_рсч'!$C$8,J7),IFERROR(SEARCH('[1]Критерии руб_рсч'!$C$8,J7),IFERROR(SEARCH('[1]Критерии руб_рсч'!$C$10,J7),IFERROR(SEARCH('[1]Критерии руб_рсч'!$C$11,J7),"-"))))))))))=$AP$1,"-","OK")</f>
        <v>-</v>
      </c>
      <c r="V7" s="22" t="str">
        <f>IF(IFERROR(SEARCH('[1]Критерии руб_рсч'!$C$13,J7),IFERROR(SEARCH('[1]Критерии руб_рсч'!$C$14,J7),IFERROR(SEARCH('[1]Критерии руб_рсч'!$C$15,J7),IFERROR(SEARCH('[1]Критерии руб_рсч'!$C$16,J7),IFERROR(SEARCH('[1]Критерии руб_рсч'!$C$17,J7),IFERROR(SEARCH('[1]Критерии руб_рсч'!$C$18,J7),IFERROR(SEARCH('[1]Критерии руб_рсч'!$C$19,J7),IFERROR(SEARCH('[1]Критерии руб_рсч'!$C$20,J7),IFERROR(SEARCH('[1]Критерии руб_рсч'!$C$21,J7),IFERROR(SEARCH('[1]Критерии руб_рсч'!$C$22,J7),IFERROR(SEARCH('[1]Критерии руб_рсч'!$C$23,J7),IFERROR(SEARCH('[1]Критерии руб_рсч'!$C$24,J7),IFERROR(SEARCH('[1]Критерии руб_рсч'!$C$25,J7),IFERROR(SEARCH('[1]Критерии руб_рсч'!$C$26,J7),$AP$1))))))))))))))=$AP$1,"-","OK")</f>
        <v>OK</v>
      </c>
      <c r="W7" s="22" t="str">
        <f>IF(IFERROR(SEARCH('[1]Критерии руб_рсч'!$C$28,J7),IFERROR(SEARCH('[1]Критерии руб_рсч'!$C$29,J7),IFERROR(SEARCH('[1]Критерии руб_рсч'!$C$30,J7),$AP$1)))=$AP$1,"-","OK")</f>
        <v>-</v>
      </c>
      <c r="X7" s="22" t="str">
        <f>IF(IFERROR(SEARCH('[1]Критерии руб_рсч'!$C$32,J7),IFERROR(SEARCH('[1]Критерии руб_рсч'!$C$33,J7),IFERROR(SEARCH('[1]Критерии руб_рсч'!$C$34,J7),IFERROR(SEARCH('[1]Критерии руб_рсч'!$C$35,J7),IFERROR(SEARCH('[1]Критерии руб_рсч'!$C$36,J7),$AP$1)))))=$AP$1,"-","OK")</f>
        <v>-</v>
      </c>
      <c r="Y7" s="22" t="str">
        <f>IF(IFERROR(SEARCH('[1]Критерии руб_рсч'!$C$38,J7),IFERROR(SEARCH('[1]Критерии руб_рсч'!$C$39,J7),IFERROR(SEARCH('[1]Критерии руб_рсч'!$C$40,J7),IFERROR(SEARCH('[1]Критерии руб_рсч'!$C$41,J7),IFERROR(SEARCH('[1]Критерии руб_рсч'!$C$42,J7),IFERROR(SEARCH('[1]Критерии руб_рсч'!$C$43,J7),$AP$1))))))=$AP$1,"-","OK")</f>
        <v>-</v>
      </c>
      <c r="Z7" s="22" t="str">
        <f>IF(IFERROR(SEARCH('[1]Критерии руб_рсч'!$C$45,J7),IFERROR(SEARCH('[1]Критерии руб_рсч'!$C$46,J7),IFERROR(SEARCH('[1]Критерии руб_рсч'!$C$47,J7),IFERROR(SEARCH('[1]Критерии руб_рсч'!$C$48,J7),IFERROR(SEARCH('[1]Критерии руб_рсч'!$C$49,J7),IFERROR(SEARCH('[1]Критерии руб_рсч'!$C$50,J7),IFERROR(SEARCH('[1]Критерии руб_рсч'!$C$51,J7),$AP$1)))))))=$AP$1,"-","OK")</f>
        <v>-</v>
      </c>
      <c r="AA7" s="22" t="str">
        <f>IF(IFERROR(SEARCH('[1]Критерии руб_рсч'!$C$53,J7),$AP$1)=$AP$1,"-","OK")</f>
        <v>-</v>
      </c>
      <c r="AB7" s="22" t="str">
        <f>IF(IFERROR(SEARCH('[1]Критерии руб_рсч'!$C$55,J7),IFERROR(SEARCH('[1]Критерии руб_рсч'!$C$56,J7),IFERROR(SEARCH('[1]Критерии руб_рсч'!$C$57,J7),IFERROR(SEARCH('[1]Критерии руб_рсч'!$C$58,J7),IFERROR(SEARCH('[1]Критерии руб_рсч'!$C$59,J7),$AP$1)))))=$AP$1,"-","OK")</f>
        <v>-</v>
      </c>
      <c r="AC7" s="22" t="str">
        <f>IF(IFERROR(SEARCH('[1]Критерии руб_рсч'!$C$61,J7),IFERROR(SEARCH('[1]Критерии руб_рсч'!$C$62,J7),IFERROR(SEARCH('[1]Критерии руб_рсч'!$C$63,J7),IFERROR(SEARCH('[1]Критерии руб_рсч'!$C$64,J7),$AP$1))))=$AP$1,"-","OK")</f>
        <v>-</v>
      </c>
      <c r="AD7" s="22" t="str">
        <f>IF(IFERROR(SEARCH('[1]Критерии руб_рсч'!$C$66,J7),$AP$1)=$AP$1,"-","OK")</f>
        <v>-</v>
      </c>
      <c r="AE7" s="22" t="str">
        <f>IF(IFERROR(SEARCH('[1]Критерии руб_рсч'!$C$68,J7),IFERROR(SEARCH('[1]Критерии руб_рсч'!$C$69,J7),IFERROR(SEARCH('[1]Критерии руб_рсч'!$C$70,J7),IFERROR(SEARCH('[1]Критерии руб_рсч'!$C$71,J7),$AP$1))))=$AP$1,"-","OK")</f>
        <v>-</v>
      </c>
      <c r="AF7" s="22" t="str">
        <f>IF(IFERROR(SEARCH('[1]Критерии руб_рсч'!$C$73,J7),IFERROR(SEARCH('[1]Критерии руб_рсч'!$C$74,J7),IFERROR(SEARCH('[1]Критерии руб_рсч'!$C$75,J7),IFERROR(SEARCH('[1]Критерии руб_рсч'!$C$76,J7),$AP$1))))=$AP$1,"-","OK")</f>
        <v>-</v>
      </c>
      <c r="AG7" s="22" t="str">
        <f>IF(IFERROR(SEARCH('[1]Критерии руб_рсч'!$C$78,J7),IFERROR(SEARCH('[1]Критерии руб_рсч'!$C$79,J7),IFERROR(SEARCH('[1]Критерии руб_рсч'!$C$80,J7),IFERROR(SEARCH('[1]Критерии руб_рсч'!$C$81,J7),$AP$1))))=$AP$1,"-","OK")</f>
        <v>-</v>
      </c>
      <c r="AH7" s="22" t="str">
        <f>IF(IFERROR(SEARCH('[1]Критерии руб_рсч'!$C$83,J7),IFERROR(SEARCH('[1]Критерии руб_рсч'!$C$84,J7),$AP$1))=$AP$1,"-","OK")</f>
        <v>-</v>
      </c>
      <c r="AI7" s="22" t="str">
        <f>IF(IFERROR(SEARCH('[1]Критерии руб_рсч'!$C$86,J7),IFERROR(SEARCH('[1]Критерии руб_рсч'!$C$87,J7),IFERROR(SEARCH('[1]Критерии руб_рсч'!$C$88,J7),$AP$1)))=$AP$1,"-","OK")</f>
        <v>-</v>
      </c>
      <c r="AJ7" s="22" t="str">
        <f>IF(IFERROR(SEARCH('[1]Критерии руб_рсч'!$C$90,J7),IFERROR(SEARCH('[1]Критерии руб_рсч'!$C$91,J7),IFERROR(SEARCH('[1]Критерии руб_рсч'!$C$92,J7),IFERROR(SEARCH('[1]Критерии руб_рсч'!$C$93,J7),$AP$1))))=$AP$1,"-","OK")</f>
        <v>-</v>
      </c>
      <c r="AK7" s="22" t="str">
        <f>IF(IFERROR(SEARCH('[1]Критерии руб_рсч'!$C$95,J7),IFERROR(SEARCH('[1]Критерии руб_рсч'!$C$96,J7),IFERROR(SEARCH('[1]Критерии руб_рсч'!$C$97,J7),IFERROR(SEARCH('[1]Критерии руб_рсч'!$C$98,J7),IFERROR(SEARCH('[1]Критерии руб_рсч'!$C$99,J7),IFERROR(SEARCH('[1]Критерии руб_рсч'!$C$100,J7),$AP$1))))))=$AP$1,"-","OK")</f>
        <v>-</v>
      </c>
      <c r="AL7" s="22" t="str">
        <f>IF(IFERROR(SEARCH('[1]Критерии руб_рсч'!$C$102,J7),IFERROR(SEARCH('[1]Критерии руб_рсч'!$C$103,J7),IFERROR(SEARCH('[1]Критерии руб_рсч'!$C$104,J7),IFERROR(SEARCH('[1]Критерии руб_рсч'!$C$105,J7),IFERROR(SEARCH('[1]Критерии руб_рсч'!$C$106,J7),IFERROR(SEARCH('[1]Критерии руб_рсч'!$C$107,J7),$AP$1))))))=$AP$1,"-","OK")</f>
        <v>-</v>
      </c>
      <c r="AM7" s="22" t="str">
        <f>IF(IFERROR(SEARCH('[1]Критерии руб_рсч'!$C$109,J7),IFERROR(SEARCH('[1]Критерии руб_рсч'!$C$109,J7),$AP$1))=$AP$1,"-","OK")</f>
        <v>-</v>
      </c>
    </row>
    <row r="8" spans="1:42" s="1" customFormat="1" ht="12" customHeight="1">
      <c r="A8" s="1" t="s">
        <v>107</v>
      </c>
      <c r="B8" s="25" t="s">
        <v>102</v>
      </c>
      <c r="C8" s="14" t="s">
        <v>41</v>
      </c>
      <c r="D8" s="27">
        <v>0</v>
      </c>
      <c r="E8" s="28">
        <v>25</v>
      </c>
      <c r="F8" s="3"/>
      <c r="G8" s="13"/>
      <c r="H8" s="4"/>
      <c r="I8" s="25" t="s">
        <v>69</v>
      </c>
      <c r="J8" s="25" t="s">
        <v>82</v>
      </c>
      <c r="K8" s="14" t="s">
        <v>42</v>
      </c>
      <c r="L8" s="5" t="str">
        <f>VLOOKUP(O8,[1]Справочник!$A$2:$B$44,2,0)</f>
        <v>опер</v>
      </c>
      <c r="M8" s="29">
        <v>1</v>
      </c>
      <c r="N8" s="29">
        <v>2015</v>
      </c>
      <c r="O8" s="5" t="str">
        <f t="shared" si="0"/>
        <v>bank</v>
      </c>
      <c r="P8" s="24" t="s">
        <v>43</v>
      </c>
      <c r="Q8" s="23">
        <v>1</v>
      </c>
      <c r="R8" s="23">
        <v>2015</v>
      </c>
      <c r="S8" s="23" t="s">
        <v>44</v>
      </c>
      <c r="T8" s="25" t="s">
        <v>89</v>
      </c>
      <c r="U8" s="22" t="str">
        <f>IF(IFERROR(SEARCH('[1]Критерии руб_рсч'!$C$2,J8),IFERROR(SEARCH('[1]Критерии руб_рсч'!$C$3,J8),IFERROR(SEARCH('[1]Критерии руб_рсч'!$C$4,J8),IFERROR(SEARCH('[1]Критерии руб_рсч'!$C$5,J8),IFERROR(SEARCH('[1]Критерии руб_рсч'!$C$6,J8),IFERROR(SEARCH('[1]Критерии руб_рсч'!$C$7,J8),IFERROR(SEARCH('[1]Критерии руб_рсч'!$C$8,J8),IFERROR(SEARCH('[1]Критерии руб_рсч'!$C$8,J8),IFERROR(SEARCH('[1]Критерии руб_рсч'!$C$10,J8),IFERROR(SEARCH('[1]Критерии руб_рсч'!$C$11,J8),"-"))))))))))=$AP$1,"-","OK")</f>
        <v>-</v>
      </c>
      <c r="V8" s="22" t="str">
        <f>IF(IFERROR(SEARCH('[1]Критерии руб_рсч'!$C$13,J8),IFERROR(SEARCH('[1]Критерии руб_рсч'!$C$14,J8),IFERROR(SEARCH('[1]Критерии руб_рсч'!$C$15,J8),IFERROR(SEARCH('[1]Критерии руб_рсч'!$C$16,J8),IFERROR(SEARCH('[1]Критерии руб_рсч'!$C$17,J8),IFERROR(SEARCH('[1]Критерии руб_рсч'!$C$18,J8),IFERROR(SEARCH('[1]Критерии руб_рсч'!$C$19,J8),IFERROR(SEARCH('[1]Критерии руб_рсч'!$C$20,J8),IFERROR(SEARCH('[1]Критерии руб_рсч'!$C$21,J8),IFERROR(SEARCH('[1]Критерии руб_рсч'!$C$22,J8),IFERROR(SEARCH('[1]Критерии руб_рсч'!$C$23,J8),IFERROR(SEARCH('[1]Критерии руб_рсч'!$C$24,J8),IFERROR(SEARCH('[1]Критерии руб_рсч'!$C$25,J8),IFERROR(SEARCH('[1]Критерии руб_рсч'!$C$26,J8),$AP$1))))))))))))))=$AP$1,"-","OK")</f>
        <v>OK</v>
      </c>
      <c r="W8" s="22" t="str">
        <f>IF(IFERROR(SEARCH('[1]Критерии руб_рсч'!$C$28,J8),IFERROR(SEARCH('[1]Критерии руб_рсч'!$C$29,J8),IFERROR(SEARCH('[1]Критерии руб_рсч'!$C$30,J8),$AP$1)))=$AP$1,"-","OK")</f>
        <v>-</v>
      </c>
      <c r="X8" s="22" t="str">
        <f>IF(IFERROR(SEARCH('[1]Критерии руб_рсч'!$C$32,J8),IFERROR(SEARCH('[1]Критерии руб_рсч'!$C$33,J8),IFERROR(SEARCH('[1]Критерии руб_рсч'!$C$34,J8),IFERROR(SEARCH('[1]Критерии руб_рсч'!$C$35,J8),IFERROR(SEARCH('[1]Критерии руб_рсч'!$C$36,J8),$AP$1)))))=$AP$1,"-","OK")</f>
        <v>-</v>
      </c>
      <c r="Y8" s="22" t="str">
        <f>IF(IFERROR(SEARCH('[1]Критерии руб_рсч'!$C$38,J8),IFERROR(SEARCH('[1]Критерии руб_рсч'!$C$39,J8),IFERROR(SEARCH('[1]Критерии руб_рсч'!$C$40,J8),IFERROR(SEARCH('[1]Критерии руб_рсч'!$C$41,J8),IFERROR(SEARCH('[1]Критерии руб_рсч'!$C$42,J8),IFERROR(SEARCH('[1]Критерии руб_рсч'!$C$43,J8),$AP$1))))))=$AP$1,"-","OK")</f>
        <v>-</v>
      </c>
      <c r="Z8" s="22" t="str">
        <f>IF(IFERROR(SEARCH('[1]Критерии руб_рсч'!$C$45,J8),IFERROR(SEARCH('[1]Критерии руб_рсч'!$C$46,J8),IFERROR(SEARCH('[1]Критерии руб_рсч'!$C$47,J8),IFERROR(SEARCH('[1]Критерии руб_рсч'!$C$48,J8),IFERROR(SEARCH('[1]Критерии руб_рсч'!$C$49,J8),IFERROR(SEARCH('[1]Критерии руб_рсч'!$C$50,J8),IFERROR(SEARCH('[1]Критерии руб_рсч'!$C$51,J8),$AP$1)))))))=$AP$1,"-","OK")</f>
        <v>-</v>
      </c>
      <c r="AA8" s="22" t="str">
        <f>IF(IFERROR(SEARCH('[1]Критерии руб_рсч'!$C$53,J8),$AP$1)=$AP$1,"-","OK")</f>
        <v>-</v>
      </c>
      <c r="AB8" s="22" t="str">
        <f>IF(IFERROR(SEARCH('[1]Критерии руб_рсч'!$C$55,J8),IFERROR(SEARCH('[1]Критерии руб_рсч'!$C$56,J8),IFERROR(SEARCH('[1]Критерии руб_рсч'!$C$57,J8),IFERROR(SEARCH('[1]Критерии руб_рсч'!$C$58,J8),IFERROR(SEARCH('[1]Критерии руб_рсч'!$C$59,J8),$AP$1)))))=$AP$1,"-","OK")</f>
        <v>-</v>
      </c>
      <c r="AC8" s="22" t="str">
        <f>IF(IFERROR(SEARCH('[1]Критерии руб_рсч'!$C$61,J8),IFERROR(SEARCH('[1]Критерии руб_рсч'!$C$62,J8),IFERROR(SEARCH('[1]Критерии руб_рсч'!$C$63,J8),IFERROR(SEARCH('[1]Критерии руб_рсч'!$C$64,J8),$AP$1))))=$AP$1,"-","OK")</f>
        <v>-</v>
      </c>
      <c r="AD8" s="22" t="str">
        <f>IF(IFERROR(SEARCH('[1]Критерии руб_рсч'!$C$66,J8),$AP$1)=$AP$1,"-","OK")</f>
        <v>-</v>
      </c>
      <c r="AE8" s="22" t="str">
        <f>IF(IFERROR(SEARCH('[1]Критерии руб_рсч'!$C$68,J8),IFERROR(SEARCH('[1]Критерии руб_рсч'!$C$69,J8),IFERROR(SEARCH('[1]Критерии руб_рсч'!$C$70,J8),IFERROR(SEARCH('[1]Критерии руб_рсч'!$C$71,J8),$AP$1))))=$AP$1,"-","OK")</f>
        <v>-</v>
      </c>
      <c r="AF8" s="22" t="str">
        <f>IF(IFERROR(SEARCH('[1]Критерии руб_рсч'!$C$73,J8),IFERROR(SEARCH('[1]Критерии руб_рсч'!$C$74,J8),IFERROR(SEARCH('[1]Критерии руб_рсч'!$C$75,J8),IFERROR(SEARCH('[1]Критерии руб_рсч'!$C$76,J8),$AP$1))))=$AP$1,"-","OK")</f>
        <v>-</v>
      </c>
      <c r="AG8" s="22" t="str">
        <f>IF(IFERROR(SEARCH('[1]Критерии руб_рсч'!$C$78,J8),IFERROR(SEARCH('[1]Критерии руб_рсч'!$C$79,J8),IFERROR(SEARCH('[1]Критерии руб_рсч'!$C$80,J8),IFERROR(SEARCH('[1]Критерии руб_рсч'!$C$81,J8),$AP$1))))=$AP$1,"-","OK")</f>
        <v>-</v>
      </c>
      <c r="AH8" s="22" t="str">
        <f>IF(IFERROR(SEARCH('[1]Критерии руб_рсч'!$C$83,J8),IFERROR(SEARCH('[1]Критерии руб_рсч'!$C$84,J8),$AP$1))=$AP$1,"-","OK")</f>
        <v>-</v>
      </c>
      <c r="AI8" s="22" t="str">
        <f>IF(IFERROR(SEARCH('[1]Критерии руб_рсч'!$C$86,J8),IFERROR(SEARCH('[1]Критерии руб_рсч'!$C$87,J8),IFERROR(SEARCH('[1]Критерии руб_рсч'!$C$88,J8),$AP$1)))=$AP$1,"-","OK")</f>
        <v>-</v>
      </c>
      <c r="AJ8" s="22" t="str">
        <f>IF(IFERROR(SEARCH('[1]Критерии руб_рсч'!$C$90,J8),IFERROR(SEARCH('[1]Критерии руб_рсч'!$C$91,J8),IFERROR(SEARCH('[1]Критерии руб_рсч'!$C$92,J8),IFERROR(SEARCH('[1]Критерии руб_рсч'!$C$93,J8),$AP$1))))=$AP$1,"-","OK")</f>
        <v>-</v>
      </c>
      <c r="AK8" s="22" t="str">
        <f>IF(IFERROR(SEARCH('[1]Критерии руб_рсч'!$C$95,J8),IFERROR(SEARCH('[1]Критерии руб_рсч'!$C$96,J8),IFERROR(SEARCH('[1]Критерии руб_рсч'!$C$97,J8),IFERROR(SEARCH('[1]Критерии руб_рсч'!$C$98,J8),IFERROR(SEARCH('[1]Критерии руб_рсч'!$C$99,J8),IFERROR(SEARCH('[1]Критерии руб_рсч'!$C$100,J8),$AP$1))))))=$AP$1,"-","OK")</f>
        <v>-</v>
      </c>
      <c r="AL8" s="22" t="str">
        <f>IF(IFERROR(SEARCH('[1]Критерии руб_рсч'!$C$102,J8),IFERROR(SEARCH('[1]Критерии руб_рсч'!$C$103,J8),IFERROR(SEARCH('[1]Критерии руб_рсч'!$C$104,J8),IFERROR(SEARCH('[1]Критерии руб_рсч'!$C$105,J8),IFERROR(SEARCH('[1]Критерии руб_рсч'!$C$106,J8),IFERROR(SEARCH('[1]Критерии руб_рсч'!$C$107,J8),$AP$1))))))=$AP$1,"-","OK")</f>
        <v>-</v>
      </c>
      <c r="AM8" s="22" t="str">
        <f>IF(IFERROR(SEARCH('[1]Критерии руб_рсч'!$C$109,J8),IFERROR(SEARCH('[1]Критерии руб_рсч'!$C$109,J8),$AP$1))=$AP$1,"-","OK")</f>
        <v>-</v>
      </c>
    </row>
    <row r="9" spans="1:42" s="1" customFormat="1" ht="12" customHeight="1">
      <c r="A9" s="1" t="s">
        <v>108</v>
      </c>
      <c r="B9" s="25" t="s">
        <v>102</v>
      </c>
      <c r="C9" s="14" t="s">
        <v>41</v>
      </c>
      <c r="D9" s="27">
        <v>0</v>
      </c>
      <c r="E9" s="28">
        <v>25</v>
      </c>
      <c r="F9" s="3"/>
      <c r="G9" s="13"/>
      <c r="H9" s="4"/>
      <c r="I9" s="25" t="s">
        <v>69</v>
      </c>
      <c r="J9" s="25" t="s">
        <v>82</v>
      </c>
      <c r="K9" s="14" t="s">
        <v>42</v>
      </c>
      <c r="L9" s="5" t="str">
        <f>VLOOKUP(O9,[1]Справочник!$A$2:$B$44,2,0)</f>
        <v>опер</v>
      </c>
      <c r="M9" s="29">
        <v>1</v>
      </c>
      <c r="N9" s="29">
        <v>2015</v>
      </c>
      <c r="O9" s="5" t="str">
        <f t="shared" si="0"/>
        <v>bank</v>
      </c>
      <c r="P9" s="24" t="s">
        <v>43</v>
      </c>
      <c r="Q9" s="23">
        <v>1</v>
      </c>
      <c r="R9" s="23">
        <v>2015</v>
      </c>
      <c r="S9" s="23" t="s">
        <v>44</v>
      </c>
      <c r="T9" s="25" t="s">
        <v>89</v>
      </c>
      <c r="U9" s="22" t="str">
        <f>IF(IFERROR(SEARCH('[1]Критерии руб_рсч'!$C$2,J9),IFERROR(SEARCH('[1]Критерии руб_рсч'!$C$3,J9),IFERROR(SEARCH('[1]Критерии руб_рсч'!$C$4,J9),IFERROR(SEARCH('[1]Критерии руб_рсч'!$C$5,J9),IFERROR(SEARCH('[1]Критерии руб_рсч'!$C$6,J9),IFERROR(SEARCH('[1]Критерии руб_рсч'!$C$7,J9),IFERROR(SEARCH('[1]Критерии руб_рсч'!$C$8,J9),IFERROR(SEARCH('[1]Критерии руб_рсч'!$C$8,J9),IFERROR(SEARCH('[1]Критерии руб_рсч'!$C$10,J9),IFERROR(SEARCH('[1]Критерии руб_рсч'!$C$11,J9),"-"))))))))))=$AP$1,"-","OK")</f>
        <v>-</v>
      </c>
      <c r="V9" s="22" t="str">
        <f>IF(IFERROR(SEARCH('[1]Критерии руб_рсч'!$C$13,J9),IFERROR(SEARCH('[1]Критерии руб_рсч'!$C$14,J9),IFERROR(SEARCH('[1]Критерии руб_рсч'!$C$15,J9),IFERROR(SEARCH('[1]Критерии руб_рсч'!$C$16,J9),IFERROR(SEARCH('[1]Критерии руб_рсч'!$C$17,J9),IFERROR(SEARCH('[1]Критерии руб_рсч'!$C$18,J9),IFERROR(SEARCH('[1]Критерии руб_рсч'!$C$19,J9),IFERROR(SEARCH('[1]Критерии руб_рсч'!$C$20,J9),IFERROR(SEARCH('[1]Критерии руб_рсч'!$C$21,J9),IFERROR(SEARCH('[1]Критерии руб_рсч'!$C$22,J9),IFERROR(SEARCH('[1]Критерии руб_рсч'!$C$23,J9),IFERROR(SEARCH('[1]Критерии руб_рсч'!$C$24,J9),IFERROR(SEARCH('[1]Критерии руб_рсч'!$C$25,J9),IFERROR(SEARCH('[1]Критерии руб_рсч'!$C$26,J9),$AP$1))))))))))))))=$AP$1,"-","OK")</f>
        <v>OK</v>
      </c>
      <c r="W9" s="22" t="str">
        <f>IF(IFERROR(SEARCH('[1]Критерии руб_рсч'!$C$28,J9),IFERROR(SEARCH('[1]Критерии руб_рсч'!$C$29,J9),IFERROR(SEARCH('[1]Критерии руб_рсч'!$C$30,J9),$AP$1)))=$AP$1,"-","OK")</f>
        <v>-</v>
      </c>
      <c r="X9" s="22" t="str">
        <f>IF(IFERROR(SEARCH('[1]Критерии руб_рсч'!$C$32,J9),IFERROR(SEARCH('[1]Критерии руб_рсч'!$C$33,J9),IFERROR(SEARCH('[1]Критерии руб_рсч'!$C$34,J9),IFERROR(SEARCH('[1]Критерии руб_рсч'!$C$35,J9),IFERROR(SEARCH('[1]Критерии руб_рсч'!$C$36,J9),$AP$1)))))=$AP$1,"-","OK")</f>
        <v>-</v>
      </c>
      <c r="Y9" s="22" t="str">
        <f>IF(IFERROR(SEARCH('[1]Критерии руб_рсч'!$C$38,J9),IFERROR(SEARCH('[1]Критерии руб_рсч'!$C$39,J9),IFERROR(SEARCH('[1]Критерии руб_рсч'!$C$40,J9),IFERROR(SEARCH('[1]Критерии руб_рсч'!$C$41,J9),IFERROR(SEARCH('[1]Критерии руб_рсч'!$C$42,J9),IFERROR(SEARCH('[1]Критерии руб_рсч'!$C$43,J9),$AP$1))))))=$AP$1,"-","OK")</f>
        <v>-</v>
      </c>
      <c r="Z9" s="22" t="str">
        <f>IF(IFERROR(SEARCH('[1]Критерии руб_рсч'!$C$45,J9),IFERROR(SEARCH('[1]Критерии руб_рсч'!$C$46,J9),IFERROR(SEARCH('[1]Критерии руб_рсч'!$C$47,J9),IFERROR(SEARCH('[1]Критерии руб_рсч'!$C$48,J9),IFERROR(SEARCH('[1]Критерии руб_рсч'!$C$49,J9),IFERROR(SEARCH('[1]Критерии руб_рсч'!$C$50,J9),IFERROR(SEARCH('[1]Критерии руб_рсч'!$C$51,J9),$AP$1)))))))=$AP$1,"-","OK")</f>
        <v>-</v>
      </c>
      <c r="AA9" s="22" t="str">
        <f>IF(IFERROR(SEARCH('[1]Критерии руб_рсч'!$C$53,J9),$AP$1)=$AP$1,"-","OK")</f>
        <v>-</v>
      </c>
      <c r="AB9" s="22" t="str">
        <f>IF(IFERROR(SEARCH('[1]Критерии руб_рсч'!$C$55,J9),IFERROR(SEARCH('[1]Критерии руб_рсч'!$C$56,J9),IFERROR(SEARCH('[1]Критерии руб_рсч'!$C$57,J9),IFERROR(SEARCH('[1]Критерии руб_рсч'!$C$58,J9),IFERROR(SEARCH('[1]Критерии руб_рсч'!$C$59,J9),$AP$1)))))=$AP$1,"-","OK")</f>
        <v>-</v>
      </c>
      <c r="AC9" s="22" t="str">
        <f>IF(IFERROR(SEARCH('[1]Критерии руб_рсч'!$C$61,J9),IFERROR(SEARCH('[1]Критерии руб_рсч'!$C$62,J9),IFERROR(SEARCH('[1]Критерии руб_рсч'!$C$63,J9),IFERROR(SEARCH('[1]Критерии руб_рсч'!$C$64,J9),$AP$1))))=$AP$1,"-","OK")</f>
        <v>-</v>
      </c>
      <c r="AD9" s="22" t="str">
        <f>IF(IFERROR(SEARCH('[1]Критерии руб_рсч'!$C$66,J9),$AP$1)=$AP$1,"-","OK")</f>
        <v>-</v>
      </c>
      <c r="AE9" s="22" t="str">
        <f>IF(IFERROR(SEARCH('[1]Критерии руб_рсч'!$C$68,J9),IFERROR(SEARCH('[1]Критерии руб_рсч'!$C$69,J9),IFERROR(SEARCH('[1]Критерии руб_рсч'!$C$70,J9),IFERROR(SEARCH('[1]Критерии руб_рсч'!$C$71,J9),$AP$1))))=$AP$1,"-","OK")</f>
        <v>-</v>
      </c>
      <c r="AF9" s="22" t="str">
        <f>IF(IFERROR(SEARCH('[1]Критерии руб_рсч'!$C$73,J9),IFERROR(SEARCH('[1]Критерии руб_рсч'!$C$74,J9),IFERROR(SEARCH('[1]Критерии руб_рсч'!$C$75,J9),IFERROR(SEARCH('[1]Критерии руб_рсч'!$C$76,J9),$AP$1))))=$AP$1,"-","OK")</f>
        <v>-</v>
      </c>
      <c r="AG9" s="22" t="str">
        <f>IF(IFERROR(SEARCH('[1]Критерии руб_рсч'!$C$78,J9),IFERROR(SEARCH('[1]Критерии руб_рсч'!$C$79,J9),IFERROR(SEARCH('[1]Критерии руб_рсч'!$C$80,J9),IFERROR(SEARCH('[1]Критерии руб_рсч'!$C$81,J9),$AP$1))))=$AP$1,"-","OK")</f>
        <v>-</v>
      </c>
      <c r="AH9" s="22" t="str">
        <f>IF(IFERROR(SEARCH('[1]Критерии руб_рсч'!$C$83,J9),IFERROR(SEARCH('[1]Критерии руб_рсч'!$C$84,J9),$AP$1))=$AP$1,"-","OK")</f>
        <v>-</v>
      </c>
      <c r="AI9" s="22" t="str">
        <f>IF(IFERROR(SEARCH('[1]Критерии руб_рсч'!$C$86,J9),IFERROR(SEARCH('[1]Критерии руб_рсч'!$C$87,J9),IFERROR(SEARCH('[1]Критерии руб_рсч'!$C$88,J9),$AP$1)))=$AP$1,"-","OK")</f>
        <v>-</v>
      </c>
      <c r="AJ9" s="22" t="str">
        <f>IF(IFERROR(SEARCH('[1]Критерии руб_рсч'!$C$90,J9),IFERROR(SEARCH('[1]Критерии руб_рсч'!$C$91,J9),IFERROR(SEARCH('[1]Критерии руб_рсч'!$C$92,J9),IFERROR(SEARCH('[1]Критерии руб_рсч'!$C$93,J9),$AP$1))))=$AP$1,"-","OK")</f>
        <v>-</v>
      </c>
      <c r="AK9" s="22" t="str">
        <f>IF(IFERROR(SEARCH('[1]Критерии руб_рсч'!$C$95,J9),IFERROR(SEARCH('[1]Критерии руб_рсч'!$C$96,J9),IFERROR(SEARCH('[1]Критерии руб_рсч'!$C$97,J9),IFERROR(SEARCH('[1]Критерии руб_рсч'!$C$98,J9),IFERROR(SEARCH('[1]Критерии руб_рсч'!$C$99,J9),IFERROR(SEARCH('[1]Критерии руб_рсч'!$C$100,J9),$AP$1))))))=$AP$1,"-","OK")</f>
        <v>-</v>
      </c>
      <c r="AL9" s="22" t="str">
        <f>IF(IFERROR(SEARCH('[1]Критерии руб_рсч'!$C$102,J9),IFERROR(SEARCH('[1]Критерии руб_рсч'!$C$103,J9),IFERROR(SEARCH('[1]Критерии руб_рсч'!$C$104,J9),IFERROR(SEARCH('[1]Критерии руб_рсч'!$C$105,J9),IFERROR(SEARCH('[1]Критерии руб_рсч'!$C$106,J9),IFERROR(SEARCH('[1]Критерии руб_рсч'!$C$107,J9),$AP$1))))))=$AP$1,"-","OK")</f>
        <v>-</v>
      </c>
      <c r="AM9" s="22" t="str">
        <f>IF(IFERROR(SEARCH('[1]Критерии руб_рсч'!$C$109,J9),IFERROR(SEARCH('[1]Критерии руб_рсч'!$C$109,J9),$AP$1))=$AP$1,"-","OK")</f>
        <v>-</v>
      </c>
    </row>
    <row r="10" spans="1:42" s="1" customFormat="1" ht="12" customHeight="1">
      <c r="A10" s="1" t="s">
        <v>109</v>
      </c>
      <c r="B10" s="25" t="s">
        <v>102</v>
      </c>
      <c r="C10" s="14" t="s">
        <v>41</v>
      </c>
      <c r="D10" s="27">
        <v>0</v>
      </c>
      <c r="E10" s="28">
        <v>87.65</v>
      </c>
      <c r="F10" s="3"/>
      <c r="G10" s="13"/>
      <c r="H10" s="4"/>
      <c r="I10" s="25" t="s">
        <v>61</v>
      </c>
      <c r="J10" s="25" t="s">
        <v>110</v>
      </c>
      <c r="K10" s="14" t="s">
        <v>42</v>
      </c>
      <c r="L10" s="5" t="str">
        <f>VLOOKUP(O10,[1]Справочник!$A$2:$B$44,2,0)</f>
        <v>опер</v>
      </c>
      <c r="M10" s="29">
        <v>1</v>
      </c>
      <c r="N10" s="29">
        <v>2015</v>
      </c>
      <c r="O10" s="5" t="str">
        <f t="shared" si="0"/>
        <v>telef</v>
      </c>
      <c r="P10" s="24" t="s">
        <v>43</v>
      </c>
      <c r="Q10" s="23">
        <v>12</v>
      </c>
      <c r="R10" s="23">
        <v>2014</v>
      </c>
      <c r="S10" s="23" t="s">
        <v>44</v>
      </c>
      <c r="T10" s="25" t="s">
        <v>90</v>
      </c>
      <c r="U10" s="22" t="str">
        <f>IF(IFERROR(SEARCH('[1]Критерии руб_рсч'!$C$2,J10),IFERROR(SEARCH('[1]Критерии руб_рсч'!$C$3,J10),IFERROR(SEARCH('[1]Критерии руб_рсч'!$C$4,J10),IFERROR(SEARCH('[1]Критерии руб_рсч'!$C$5,J10),IFERROR(SEARCH('[1]Критерии руб_рсч'!$C$6,J10),IFERROR(SEARCH('[1]Критерии руб_рсч'!$C$7,J10),IFERROR(SEARCH('[1]Критерии руб_рсч'!$C$8,J10),IFERROR(SEARCH('[1]Критерии руб_рсч'!$C$8,J10),IFERROR(SEARCH('[1]Критерии руб_рсч'!$C$10,J10),IFERROR(SEARCH('[1]Критерии руб_рсч'!$C$11,J10),"-"))))))))))=$AP$1,"-","OK")</f>
        <v>-</v>
      </c>
      <c r="V10" s="22" t="str">
        <f>IF(IFERROR(SEARCH('[1]Критерии руб_рсч'!$C$13,J10),IFERROR(SEARCH('[1]Критерии руб_рсч'!$C$14,J10),IFERROR(SEARCH('[1]Критерии руб_рсч'!$C$15,J10),IFERROR(SEARCH('[1]Критерии руб_рсч'!$C$16,J10),IFERROR(SEARCH('[1]Критерии руб_рсч'!$C$17,J10),IFERROR(SEARCH('[1]Критерии руб_рсч'!$C$18,J10),IFERROR(SEARCH('[1]Критерии руб_рсч'!$C$19,J10),IFERROR(SEARCH('[1]Критерии руб_рсч'!$C$20,J10),IFERROR(SEARCH('[1]Критерии руб_рсч'!$C$21,J10),IFERROR(SEARCH('[1]Критерии руб_рсч'!$C$22,J10),IFERROR(SEARCH('[1]Критерии руб_рсч'!$C$23,J10),IFERROR(SEARCH('[1]Критерии руб_рсч'!$C$24,J10),IFERROR(SEARCH('[1]Критерии руб_рсч'!$C$25,J10),IFERROR(SEARCH('[1]Критерии руб_рсч'!$C$26,J10),$AP$1))))))))))))))=$AP$1,"-","OK")</f>
        <v>-</v>
      </c>
      <c r="W10" s="22" t="str">
        <f>IF(IFERROR(SEARCH('[1]Критерии руб_рсч'!$C$28,J10),IFERROR(SEARCH('[1]Критерии руб_рсч'!$C$29,J10),IFERROR(SEARCH('[1]Критерии руб_рсч'!$C$30,J10),$AP$1)))=$AP$1,"-","OK")</f>
        <v>-</v>
      </c>
      <c r="X10" s="22" t="str">
        <f>IF(IFERROR(SEARCH('[1]Критерии руб_рсч'!$C$32,J10),IFERROR(SEARCH('[1]Критерии руб_рсч'!$C$33,J10),IFERROR(SEARCH('[1]Критерии руб_рсч'!$C$34,J10),IFERROR(SEARCH('[1]Критерии руб_рсч'!$C$35,J10),IFERROR(SEARCH('[1]Критерии руб_рсч'!$C$36,J10),$AP$1)))))=$AP$1,"-","OK")</f>
        <v>-</v>
      </c>
      <c r="Y10" s="22" t="str">
        <f>IF(IFERROR(SEARCH('[1]Критерии руб_рсч'!$C$38,J10),IFERROR(SEARCH('[1]Критерии руб_рсч'!$C$39,J10),IFERROR(SEARCH('[1]Критерии руб_рсч'!$C$40,J10),IFERROR(SEARCH('[1]Критерии руб_рсч'!$C$41,J10),IFERROR(SEARCH('[1]Критерии руб_рсч'!$C$42,J10),IFERROR(SEARCH('[1]Критерии руб_рсч'!$C$43,J10),$AP$1))))))=$AP$1,"-","OK")</f>
        <v>-</v>
      </c>
      <c r="Z10" s="22" t="str">
        <f>IF(IFERROR(SEARCH('[1]Критерии руб_рсч'!$C$45,J10),IFERROR(SEARCH('[1]Критерии руб_рсч'!$C$46,J10),IFERROR(SEARCH('[1]Критерии руб_рсч'!$C$47,J10),IFERROR(SEARCH('[1]Критерии руб_рсч'!$C$48,J10),IFERROR(SEARCH('[1]Критерии руб_рсч'!$C$49,J10),IFERROR(SEARCH('[1]Критерии руб_рсч'!$C$50,J10),IFERROR(SEARCH('[1]Критерии руб_рсч'!$C$51,J10),$AP$1)))))))=$AP$1,"-","OK")</f>
        <v>-</v>
      </c>
      <c r="AA10" s="22" t="str">
        <f>IF(IFERROR(SEARCH('[1]Критерии руб_рсч'!$C$53,J10),$AP$1)=$AP$1,"-","OK")</f>
        <v>-</v>
      </c>
      <c r="AB10" s="22" t="str">
        <f>IF(IFERROR(SEARCH('[1]Критерии руб_рсч'!$C$55,J10),IFERROR(SEARCH('[1]Критерии руб_рсч'!$C$56,J10),IFERROR(SEARCH('[1]Критерии руб_рсч'!$C$57,J10),IFERROR(SEARCH('[1]Критерии руб_рсч'!$C$58,J10),IFERROR(SEARCH('[1]Критерии руб_рсч'!$C$59,J10),$AP$1)))))=$AP$1,"-","OK")</f>
        <v>OK</v>
      </c>
      <c r="AC10" s="22" t="str">
        <f>IF(IFERROR(SEARCH('[1]Критерии руб_рсч'!$C$61,J10),IFERROR(SEARCH('[1]Критерии руб_рсч'!$C$62,J10),IFERROR(SEARCH('[1]Критерии руб_рсч'!$C$63,J10),IFERROR(SEARCH('[1]Критерии руб_рсч'!$C$64,J10),$AP$1))))=$AP$1,"-","OK")</f>
        <v>-</v>
      </c>
      <c r="AD10" s="22" t="str">
        <f>IF(IFERROR(SEARCH('[1]Критерии руб_рсч'!$C$66,J10),$AP$1)=$AP$1,"-","OK")</f>
        <v>-</v>
      </c>
      <c r="AE10" s="22" t="str">
        <f>IF(IFERROR(SEARCH('[1]Критерии руб_рсч'!$C$68,J10),IFERROR(SEARCH('[1]Критерии руб_рсч'!$C$69,J10),IFERROR(SEARCH('[1]Критерии руб_рсч'!$C$70,J10),IFERROR(SEARCH('[1]Критерии руб_рсч'!$C$71,J10),$AP$1))))=$AP$1,"-","OK")</f>
        <v>-</v>
      </c>
      <c r="AF10" s="22" t="str">
        <f>IF(IFERROR(SEARCH('[1]Критерии руб_рсч'!$C$73,J10),IFERROR(SEARCH('[1]Критерии руб_рсч'!$C$74,J10),IFERROR(SEARCH('[1]Критерии руб_рсч'!$C$75,J10),IFERROR(SEARCH('[1]Критерии руб_рсч'!$C$76,J10),$AP$1))))=$AP$1,"-","OK")</f>
        <v>-</v>
      </c>
      <c r="AG10" s="22" t="str">
        <f>IF(IFERROR(SEARCH('[1]Критерии руб_рсч'!$C$78,J10),IFERROR(SEARCH('[1]Критерии руб_рсч'!$C$79,J10),IFERROR(SEARCH('[1]Критерии руб_рсч'!$C$80,J10),IFERROR(SEARCH('[1]Критерии руб_рсч'!$C$81,J10),$AP$1))))=$AP$1,"-","OK")</f>
        <v>-</v>
      </c>
      <c r="AH10" s="22" t="str">
        <f>IF(IFERROR(SEARCH('[1]Критерии руб_рсч'!$C$83,J10),IFERROR(SEARCH('[1]Критерии руб_рсч'!$C$84,J10),$AP$1))=$AP$1,"-","OK")</f>
        <v>-</v>
      </c>
      <c r="AI10" s="22" t="str">
        <f>IF(IFERROR(SEARCH('[1]Критерии руб_рсч'!$C$86,J10),IFERROR(SEARCH('[1]Критерии руб_рсч'!$C$87,J10),IFERROR(SEARCH('[1]Критерии руб_рсч'!$C$88,J10),$AP$1)))=$AP$1,"-","OK")</f>
        <v>-</v>
      </c>
      <c r="AJ10" s="22" t="str">
        <f>IF(IFERROR(SEARCH('[1]Критерии руб_рсч'!$C$90,J10),IFERROR(SEARCH('[1]Критерии руб_рсч'!$C$91,J10),IFERROR(SEARCH('[1]Критерии руб_рсч'!$C$92,J10),IFERROR(SEARCH('[1]Критерии руб_рсч'!$C$93,J10),$AP$1))))=$AP$1,"-","OK")</f>
        <v>-</v>
      </c>
      <c r="AK10" s="22" t="str">
        <f>IF(IFERROR(SEARCH('[1]Критерии руб_рсч'!$C$95,J10),IFERROR(SEARCH('[1]Критерии руб_рсч'!$C$96,J10),IFERROR(SEARCH('[1]Критерии руб_рсч'!$C$97,J10),IFERROR(SEARCH('[1]Критерии руб_рсч'!$C$98,J10),IFERROR(SEARCH('[1]Критерии руб_рсч'!$C$99,J10),IFERROR(SEARCH('[1]Критерии руб_рсч'!$C$100,J10),$AP$1))))))=$AP$1,"-","OK")</f>
        <v>-</v>
      </c>
      <c r="AL10" s="22" t="str">
        <f>IF(IFERROR(SEARCH('[1]Критерии руб_рсч'!$C$102,J10),IFERROR(SEARCH('[1]Критерии руб_рсч'!$C$103,J10),IFERROR(SEARCH('[1]Критерии руб_рсч'!$C$104,J10),IFERROR(SEARCH('[1]Критерии руб_рсч'!$C$105,J10),IFERROR(SEARCH('[1]Критерии руб_рсч'!$C$106,J10),IFERROR(SEARCH('[1]Критерии руб_рсч'!$C$107,J10),$AP$1))))))=$AP$1,"-","OK")</f>
        <v>-</v>
      </c>
      <c r="AM10" s="22" t="str">
        <f>IF(IFERROR(SEARCH('[1]Критерии руб_рсч'!$C$109,J10),IFERROR(SEARCH('[1]Критерии руб_рсч'!$C$109,J10),$AP$1))=$AP$1,"-","OK")</f>
        <v>-</v>
      </c>
    </row>
    <row r="11" spans="1:42" s="1" customFormat="1" ht="12" customHeight="1">
      <c r="A11" s="1" t="s">
        <v>111</v>
      </c>
      <c r="B11" s="25" t="s">
        <v>102</v>
      </c>
      <c r="C11" s="14" t="s">
        <v>41</v>
      </c>
      <c r="D11" s="27">
        <v>0</v>
      </c>
      <c r="E11" s="28">
        <v>986.46</v>
      </c>
      <c r="F11" s="3"/>
      <c r="G11" s="13"/>
      <c r="H11" s="4"/>
      <c r="I11" s="25" t="s">
        <v>70</v>
      </c>
      <c r="J11" s="25" t="s">
        <v>112</v>
      </c>
      <c r="K11" s="14" t="s">
        <v>42</v>
      </c>
      <c r="L11" s="5" t="str">
        <f>VLOOKUP(O11,[1]Справочник!$A$2:$B$44,2,0)</f>
        <v>опер</v>
      </c>
      <c r="M11" s="29">
        <v>1</v>
      </c>
      <c r="N11" s="29">
        <v>2015</v>
      </c>
      <c r="O11" s="5" t="str">
        <f t="shared" si="0"/>
        <v>telef</v>
      </c>
      <c r="P11" s="24" t="s">
        <v>43</v>
      </c>
      <c r="Q11" s="23">
        <v>12</v>
      </c>
      <c r="R11" s="23">
        <v>2014</v>
      </c>
      <c r="S11" s="23" t="s">
        <v>44</v>
      </c>
      <c r="T11" s="25" t="s">
        <v>90</v>
      </c>
      <c r="U11" s="22" t="str">
        <f>IF(IFERROR(SEARCH('[1]Критерии руб_рсч'!$C$2,J11),IFERROR(SEARCH('[1]Критерии руб_рсч'!$C$3,J11),IFERROR(SEARCH('[1]Критерии руб_рсч'!$C$4,J11),IFERROR(SEARCH('[1]Критерии руб_рсч'!$C$5,J11),IFERROR(SEARCH('[1]Критерии руб_рсч'!$C$6,J11),IFERROR(SEARCH('[1]Критерии руб_рсч'!$C$7,J11),IFERROR(SEARCH('[1]Критерии руб_рсч'!$C$8,J11),IFERROR(SEARCH('[1]Критерии руб_рсч'!$C$8,J11),IFERROR(SEARCH('[1]Критерии руб_рсч'!$C$10,J11),IFERROR(SEARCH('[1]Критерии руб_рсч'!$C$11,J11),"-"))))))))))=$AP$1,"-","OK")</f>
        <v>-</v>
      </c>
      <c r="V11" s="22" t="str">
        <f>IF(IFERROR(SEARCH('[1]Критерии руб_рсч'!$C$13,J11),IFERROR(SEARCH('[1]Критерии руб_рсч'!$C$14,J11),IFERROR(SEARCH('[1]Критерии руб_рсч'!$C$15,J11),IFERROR(SEARCH('[1]Критерии руб_рсч'!$C$16,J11),IFERROR(SEARCH('[1]Критерии руб_рсч'!$C$17,J11),IFERROR(SEARCH('[1]Критерии руб_рсч'!$C$18,J11),IFERROR(SEARCH('[1]Критерии руб_рсч'!$C$19,J11),IFERROR(SEARCH('[1]Критерии руб_рсч'!$C$20,J11),IFERROR(SEARCH('[1]Критерии руб_рсч'!$C$21,J11),IFERROR(SEARCH('[1]Критерии руб_рсч'!$C$22,J11),IFERROR(SEARCH('[1]Критерии руб_рсч'!$C$23,J11),IFERROR(SEARCH('[1]Критерии руб_рсч'!$C$24,J11),IFERROR(SEARCH('[1]Критерии руб_рсч'!$C$25,J11),IFERROR(SEARCH('[1]Критерии руб_рсч'!$C$26,J11),$AP$1))))))))))))))=$AP$1,"-","OK")</f>
        <v>-</v>
      </c>
      <c r="W11" s="22" t="str">
        <f>IF(IFERROR(SEARCH('[1]Критерии руб_рсч'!$C$28,J11),IFERROR(SEARCH('[1]Критерии руб_рсч'!$C$29,J11),IFERROR(SEARCH('[1]Критерии руб_рсч'!$C$30,J11),$AP$1)))=$AP$1,"-","OK")</f>
        <v>-</v>
      </c>
      <c r="X11" s="22" t="str">
        <f>IF(IFERROR(SEARCH('[1]Критерии руб_рсч'!$C$32,J11),IFERROR(SEARCH('[1]Критерии руб_рсч'!$C$33,J11),IFERROR(SEARCH('[1]Критерии руб_рсч'!$C$34,J11),IFERROR(SEARCH('[1]Критерии руб_рсч'!$C$35,J11),IFERROR(SEARCH('[1]Критерии руб_рсч'!$C$36,J11),$AP$1)))))=$AP$1,"-","OK")</f>
        <v>-</v>
      </c>
      <c r="Y11" s="22" t="str">
        <f>IF(IFERROR(SEARCH('[1]Критерии руб_рсч'!$C$38,J11),IFERROR(SEARCH('[1]Критерии руб_рсч'!$C$39,J11),IFERROR(SEARCH('[1]Критерии руб_рсч'!$C$40,J11),IFERROR(SEARCH('[1]Критерии руб_рсч'!$C$41,J11),IFERROR(SEARCH('[1]Критерии руб_рсч'!$C$42,J11),IFERROR(SEARCH('[1]Критерии руб_рсч'!$C$43,J11),$AP$1))))))=$AP$1,"-","OK")</f>
        <v>-</v>
      </c>
      <c r="Z11" s="22" t="str">
        <f>IF(IFERROR(SEARCH('[1]Критерии руб_рсч'!$C$45,J11),IFERROR(SEARCH('[1]Критерии руб_рсч'!$C$46,J11),IFERROR(SEARCH('[1]Критерии руб_рсч'!$C$47,J11),IFERROR(SEARCH('[1]Критерии руб_рсч'!$C$48,J11),IFERROR(SEARCH('[1]Критерии руб_рсч'!$C$49,J11),IFERROR(SEARCH('[1]Критерии руб_рсч'!$C$50,J11),IFERROR(SEARCH('[1]Критерии руб_рсч'!$C$51,J11),$AP$1)))))))=$AP$1,"-","OK")</f>
        <v>-</v>
      </c>
      <c r="AA11" s="22" t="str">
        <f>IF(IFERROR(SEARCH('[1]Критерии руб_рсч'!$C$53,J11),$AP$1)=$AP$1,"-","OK")</f>
        <v>-</v>
      </c>
      <c r="AB11" s="22" t="str">
        <f>IF(IFERROR(SEARCH('[1]Критерии руб_рсч'!$C$55,J11),IFERROR(SEARCH('[1]Критерии руб_рсч'!$C$56,J11),IFERROR(SEARCH('[1]Критерии руб_рсч'!$C$57,J11),IFERROR(SEARCH('[1]Критерии руб_рсч'!$C$58,J11),IFERROR(SEARCH('[1]Критерии руб_рсч'!$C$59,J11),$AP$1)))))=$AP$1,"-","OK")</f>
        <v>OK</v>
      </c>
      <c r="AC11" s="22" t="str">
        <f>IF(IFERROR(SEARCH('[1]Критерии руб_рсч'!$C$61,J11),IFERROR(SEARCH('[1]Критерии руб_рсч'!$C$62,J11),IFERROR(SEARCH('[1]Критерии руб_рсч'!$C$63,J11),IFERROR(SEARCH('[1]Критерии руб_рсч'!$C$64,J11),$AP$1))))=$AP$1,"-","OK")</f>
        <v>-</v>
      </c>
      <c r="AD11" s="22" t="str">
        <f>IF(IFERROR(SEARCH('[1]Критерии руб_рсч'!$C$66,J11),$AP$1)=$AP$1,"-","OK")</f>
        <v>-</v>
      </c>
      <c r="AE11" s="22" t="str">
        <f>IF(IFERROR(SEARCH('[1]Критерии руб_рсч'!$C$68,J11),IFERROR(SEARCH('[1]Критерии руб_рсч'!$C$69,J11),IFERROR(SEARCH('[1]Критерии руб_рсч'!$C$70,J11),IFERROR(SEARCH('[1]Критерии руб_рсч'!$C$71,J11),$AP$1))))=$AP$1,"-","OK")</f>
        <v>-</v>
      </c>
      <c r="AF11" s="22" t="str">
        <f>IF(IFERROR(SEARCH('[1]Критерии руб_рсч'!$C$73,J11),IFERROR(SEARCH('[1]Критерии руб_рсч'!$C$74,J11),IFERROR(SEARCH('[1]Критерии руб_рсч'!$C$75,J11),IFERROR(SEARCH('[1]Критерии руб_рсч'!$C$76,J11),$AP$1))))=$AP$1,"-","OK")</f>
        <v>-</v>
      </c>
      <c r="AG11" s="22" t="str">
        <f>IF(IFERROR(SEARCH('[1]Критерии руб_рсч'!$C$78,J11),IFERROR(SEARCH('[1]Критерии руб_рсч'!$C$79,J11),IFERROR(SEARCH('[1]Критерии руб_рсч'!$C$80,J11),IFERROR(SEARCH('[1]Критерии руб_рсч'!$C$81,J11),$AP$1))))=$AP$1,"-","OK")</f>
        <v>-</v>
      </c>
      <c r="AH11" s="22" t="str">
        <f>IF(IFERROR(SEARCH('[1]Критерии руб_рсч'!$C$83,J11),IFERROR(SEARCH('[1]Критерии руб_рсч'!$C$84,J11),$AP$1))=$AP$1,"-","OK")</f>
        <v>-</v>
      </c>
      <c r="AI11" s="22" t="str">
        <f>IF(IFERROR(SEARCH('[1]Критерии руб_рсч'!$C$86,J11),IFERROR(SEARCH('[1]Критерии руб_рсч'!$C$87,J11),IFERROR(SEARCH('[1]Критерии руб_рсч'!$C$88,J11),$AP$1)))=$AP$1,"-","OK")</f>
        <v>-</v>
      </c>
      <c r="AJ11" s="22" t="str">
        <f>IF(IFERROR(SEARCH('[1]Критерии руб_рсч'!$C$90,J11),IFERROR(SEARCH('[1]Критерии руб_рсч'!$C$91,J11),IFERROR(SEARCH('[1]Критерии руб_рсч'!$C$92,J11),IFERROR(SEARCH('[1]Критерии руб_рсч'!$C$93,J11),$AP$1))))=$AP$1,"-","OK")</f>
        <v>-</v>
      </c>
      <c r="AK11" s="22" t="str">
        <f>IF(IFERROR(SEARCH('[1]Критерии руб_рсч'!$C$95,J11),IFERROR(SEARCH('[1]Критерии руб_рсч'!$C$96,J11),IFERROR(SEARCH('[1]Критерии руб_рсч'!$C$97,J11),IFERROR(SEARCH('[1]Критерии руб_рсч'!$C$98,J11),IFERROR(SEARCH('[1]Критерии руб_рсч'!$C$99,J11),IFERROR(SEARCH('[1]Критерии руб_рсч'!$C$100,J11),$AP$1))))))=$AP$1,"-","OK")</f>
        <v>-</v>
      </c>
      <c r="AL11" s="22" t="str">
        <f>IF(IFERROR(SEARCH('[1]Критерии руб_рсч'!$C$102,J11),IFERROR(SEARCH('[1]Критерии руб_рсч'!$C$103,J11),IFERROR(SEARCH('[1]Критерии руб_рсч'!$C$104,J11),IFERROR(SEARCH('[1]Критерии руб_рсч'!$C$105,J11),IFERROR(SEARCH('[1]Критерии руб_рсч'!$C$106,J11),IFERROR(SEARCH('[1]Критерии руб_рсч'!$C$107,J11),$AP$1))))))=$AP$1,"-","OK")</f>
        <v>-</v>
      </c>
      <c r="AM11" s="22" t="str">
        <f>IF(IFERROR(SEARCH('[1]Критерии руб_рсч'!$C$109,J11),IFERROR(SEARCH('[1]Критерии руб_рсч'!$C$109,J11),$AP$1))=$AP$1,"-","OK")</f>
        <v>-</v>
      </c>
    </row>
    <row r="12" spans="1:42" s="1" customFormat="1" ht="12" customHeight="1">
      <c r="A12" s="1" t="s">
        <v>113</v>
      </c>
      <c r="B12" s="25" t="s">
        <v>102</v>
      </c>
      <c r="C12" s="14" t="s">
        <v>41</v>
      </c>
      <c r="D12" s="27">
        <v>0</v>
      </c>
      <c r="E12" s="26">
        <v>1900</v>
      </c>
      <c r="F12" s="3"/>
      <c r="G12" s="13"/>
      <c r="H12" s="4"/>
      <c r="I12" s="25" t="s">
        <v>81</v>
      </c>
      <c r="J12" s="25" t="s">
        <v>114</v>
      </c>
      <c r="K12" s="14" t="s">
        <v>42</v>
      </c>
      <c r="L12" s="5" t="str">
        <f>VLOOKUP(O12,[1]Справочник!$A$2:$B$44,2,0)</f>
        <v>опер</v>
      </c>
      <c r="M12" s="29">
        <v>1</v>
      </c>
      <c r="N12" s="29">
        <v>2015</v>
      </c>
      <c r="O12" s="5" t="str">
        <f t="shared" si="0"/>
        <v>office</v>
      </c>
      <c r="P12" s="24" t="s">
        <v>43</v>
      </c>
      <c r="Q12" s="23">
        <v>1</v>
      </c>
      <c r="R12" s="23">
        <v>2015</v>
      </c>
      <c r="S12" s="23" t="s">
        <v>44</v>
      </c>
      <c r="T12" s="25" t="s">
        <v>90</v>
      </c>
      <c r="U12" s="22" t="str">
        <f>IF(IFERROR(SEARCH('[1]Критерии руб_рсч'!$C$2,J12),IFERROR(SEARCH('[1]Критерии руб_рсч'!$C$3,J12),IFERROR(SEARCH('[1]Критерии руб_рсч'!$C$4,J12),IFERROR(SEARCH('[1]Критерии руб_рсч'!$C$5,J12),IFERROR(SEARCH('[1]Критерии руб_рсч'!$C$6,J12),IFERROR(SEARCH('[1]Критерии руб_рсч'!$C$7,J12),IFERROR(SEARCH('[1]Критерии руб_рсч'!$C$8,J12),IFERROR(SEARCH('[1]Критерии руб_рсч'!$C$8,J12),IFERROR(SEARCH('[1]Критерии руб_рсч'!$C$10,J12),IFERROR(SEARCH('[1]Критерии руб_рсч'!$C$11,J12),"-"))))))))))=$AP$1,"-","OK")</f>
        <v>-</v>
      </c>
      <c r="V12" s="22" t="str">
        <f>IF(IFERROR(SEARCH('[1]Критерии руб_рсч'!$C$13,J12),IFERROR(SEARCH('[1]Критерии руб_рсч'!$C$14,J12),IFERROR(SEARCH('[1]Критерии руб_рсч'!$C$15,J12),IFERROR(SEARCH('[1]Критерии руб_рсч'!$C$16,J12),IFERROR(SEARCH('[1]Критерии руб_рсч'!$C$17,J12),IFERROR(SEARCH('[1]Критерии руб_рсч'!$C$18,J12),IFERROR(SEARCH('[1]Критерии руб_рсч'!$C$19,J12),IFERROR(SEARCH('[1]Критерии руб_рсч'!$C$20,J12),IFERROR(SEARCH('[1]Критерии руб_рсч'!$C$21,J12),IFERROR(SEARCH('[1]Критерии руб_рсч'!$C$22,J12),IFERROR(SEARCH('[1]Критерии руб_рсч'!$C$23,J12),IFERROR(SEARCH('[1]Критерии руб_рсч'!$C$24,J12),IFERROR(SEARCH('[1]Критерии руб_рсч'!$C$25,J12),IFERROR(SEARCH('[1]Критерии руб_рсч'!$C$26,J12),$AP$1))))))))))))))=$AP$1,"-","OK")</f>
        <v>-</v>
      </c>
      <c r="W12" s="22" t="str">
        <f>IF(IFERROR(SEARCH('[1]Критерии руб_рсч'!$C$28,J12),IFERROR(SEARCH('[1]Критерии руб_рсч'!$C$29,J12),IFERROR(SEARCH('[1]Критерии руб_рсч'!$C$30,J12),$AP$1)))=$AP$1,"-","OK")</f>
        <v>-</v>
      </c>
      <c r="X12" s="22" t="str">
        <f>IF(IFERROR(SEARCH('[1]Критерии руб_рсч'!$C$32,J12),IFERROR(SEARCH('[1]Критерии руб_рсч'!$C$33,J12),IFERROR(SEARCH('[1]Критерии руб_рсч'!$C$34,J12),IFERROR(SEARCH('[1]Критерии руб_рсч'!$C$35,J12),IFERROR(SEARCH('[1]Критерии руб_рсч'!$C$36,J12),$AP$1)))))=$AP$1,"-","OK")</f>
        <v>-</v>
      </c>
      <c r="Y12" s="22" t="str">
        <f>IF(IFERROR(SEARCH('[1]Критерии руб_рсч'!$C$38,J12),IFERROR(SEARCH('[1]Критерии руб_рсч'!$C$39,J12),IFERROR(SEARCH('[1]Критерии руб_рсч'!$C$40,J12),IFERROR(SEARCH('[1]Критерии руб_рсч'!$C$41,J12),IFERROR(SEARCH('[1]Критерии руб_рсч'!$C$42,J12),IFERROR(SEARCH('[1]Критерии руб_рсч'!$C$43,J12),$AP$1))))))=$AP$1,"-","OK")</f>
        <v>-</v>
      </c>
      <c r="Z12" s="22" t="str">
        <f>IF(IFERROR(SEARCH('[1]Критерии руб_рсч'!$C$45,J12),IFERROR(SEARCH('[1]Критерии руб_рсч'!$C$46,J12),IFERROR(SEARCH('[1]Критерии руб_рсч'!$C$47,J12),IFERROR(SEARCH('[1]Критерии руб_рсч'!$C$48,J12),IFERROR(SEARCH('[1]Критерии руб_рсч'!$C$49,J12),IFERROR(SEARCH('[1]Критерии руб_рсч'!$C$50,J12),IFERROR(SEARCH('[1]Критерии руб_рсч'!$C$51,J12),$AP$1)))))))=$AP$1,"-","OK")</f>
        <v>OK</v>
      </c>
      <c r="AA12" s="22" t="str">
        <f>IF(IFERROR(SEARCH('[1]Критерии руб_рсч'!$C$53,J12),$AP$1)=$AP$1,"-","OK")</f>
        <v>-</v>
      </c>
      <c r="AB12" s="22" t="str">
        <f>IF(IFERROR(SEARCH('[1]Критерии руб_рсч'!$C$55,J12),IFERROR(SEARCH('[1]Критерии руб_рсч'!$C$56,J12),IFERROR(SEARCH('[1]Критерии руб_рсч'!$C$57,J12),IFERROR(SEARCH('[1]Критерии руб_рсч'!$C$58,J12),IFERROR(SEARCH('[1]Критерии руб_рсч'!$C$59,J12),$AP$1)))))=$AP$1,"-","OK")</f>
        <v>-</v>
      </c>
      <c r="AC12" s="22" t="str">
        <f>IF(IFERROR(SEARCH('[1]Критерии руб_рсч'!$C$61,J12),IFERROR(SEARCH('[1]Критерии руб_рсч'!$C$62,J12),IFERROR(SEARCH('[1]Критерии руб_рсч'!$C$63,J12),IFERROR(SEARCH('[1]Критерии руб_рсч'!$C$64,J12),$AP$1))))=$AP$1,"-","OK")</f>
        <v>-</v>
      </c>
      <c r="AD12" s="22" t="str">
        <f>IF(IFERROR(SEARCH('[1]Критерии руб_рсч'!$C$66,J12),$AP$1)=$AP$1,"-","OK")</f>
        <v>-</v>
      </c>
      <c r="AE12" s="22" t="str">
        <f>IF(IFERROR(SEARCH('[1]Критерии руб_рсч'!$C$68,J12),IFERROR(SEARCH('[1]Критерии руб_рсч'!$C$69,J12),IFERROR(SEARCH('[1]Критерии руб_рсч'!$C$70,J12),IFERROR(SEARCH('[1]Критерии руб_рсч'!$C$71,J12),$AP$1))))=$AP$1,"-","OK")</f>
        <v>-</v>
      </c>
      <c r="AF12" s="22" t="str">
        <f>IF(IFERROR(SEARCH('[1]Критерии руб_рсч'!$C$73,J12),IFERROR(SEARCH('[1]Критерии руб_рсч'!$C$74,J12),IFERROR(SEARCH('[1]Критерии руб_рсч'!$C$75,J12),IFERROR(SEARCH('[1]Критерии руб_рсч'!$C$76,J12),$AP$1))))=$AP$1,"-","OK")</f>
        <v>-</v>
      </c>
      <c r="AG12" s="22" t="str">
        <f>IF(IFERROR(SEARCH('[1]Критерии руб_рсч'!$C$78,J12),IFERROR(SEARCH('[1]Критерии руб_рсч'!$C$79,J12),IFERROR(SEARCH('[1]Критерии руб_рсч'!$C$80,J12),IFERROR(SEARCH('[1]Критерии руб_рсч'!$C$81,J12),$AP$1))))=$AP$1,"-","OK")</f>
        <v>-</v>
      </c>
      <c r="AH12" s="22" t="str">
        <f>IF(IFERROR(SEARCH('[1]Критерии руб_рсч'!$C$83,J12),IFERROR(SEARCH('[1]Критерии руб_рсч'!$C$84,J12),$AP$1))=$AP$1,"-","OK")</f>
        <v>-</v>
      </c>
      <c r="AI12" s="22" t="str">
        <f>IF(IFERROR(SEARCH('[1]Критерии руб_рсч'!$C$86,J12),IFERROR(SEARCH('[1]Критерии руб_рсч'!$C$87,J12),IFERROR(SEARCH('[1]Критерии руб_рсч'!$C$88,J12),$AP$1)))=$AP$1,"-","OK")</f>
        <v>-</v>
      </c>
      <c r="AJ12" s="22" t="str">
        <f>IF(IFERROR(SEARCH('[1]Критерии руб_рсч'!$C$90,J12),IFERROR(SEARCH('[1]Критерии руб_рсч'!$C$91,J12),IFERROR(SEARCH('[1]Критерии руб_рсч'!$C$92,J12),IFERROR(SEARCH('[1]Критерии руб_рсч'!$C$93,J12),$AP$1))))=$AP$1,"-","OK")</f>
        <v>-</v>
      </c>
      <c r="AK12" s="22" t="str">
        <f>IF(IFERROR(SEARCH('[1]Критерии руб_рсч'!$C$95,J12),IFERROR(SEARCH('[1]Критерии руб_рсч'!$C$96,J12),IFERROR(SEARCH('[1]Критерии руб_рсч'!$C$97,J12),IFERROR(SEARCH('[1]Критерии руб_рсч'!$C$98,J12),IFERROR(SEARCH('[1]Критерии руб_рсч'!$C$99,J12),IFERROR(SEARCH('[1]Критерии руб_рсч'!$C$100,J12),$AP$1))))))=$AP$1,"-","OK")</f>
        <v>-</v>
      </c>
      <c r="AL12" s="22" t="str">
        <f>IF(IFERROR(SEARCH('[1]Критерии руб_рсч'!$C$102,J12),IFERROR(SEARCH('[1]Критерии руб_рсч'!$C$103,J12),IFERROR(SEARCH('[1]Критерии руб_рсч'!$C$104,J12),IFERROR(SEARCH('[1]Критерии руб_рсч'!$C$105,J12),IFERROR(SEARCH('[1]Критерии руб_рсч'!$C$106,J12),IFERROR(SEARCH('[1]Критерии руб_рсч'!$C$107,J12),$AP$1))))))=$AP$1,"-","OK")</f>
        <v>-</v>
      </c>
      <c r="AM12" s="22" t="str">
        <f>IF(IFERROR(SEARCH('[1]Критерии руб_рсч'!$C$109,J12),IFERROR(SEARCH('[1]Критерии руб_рсч'!$C$109,J12),$AP$1))=$AP$1,"-","OK")</f>
        <v>-</v>
      </c>
    </row>
    <row r="13" spans="1:42" s="1" customFormat="1" ht="12" customHeight="1">
      <c r="A13" s="1" t="s">
        <v>115</v>
      </c>
      <c r="B13" s="25" t="s">
        <v>102</v>
      </c>
      <c r="C13" s="14" t="s">
        <v>41</v>
      </c>
      <c r="D13" s="27">
        <v>0</v>
      </c>
      <c r="E13" s="26">
        <v>4000</v>
      </c>
      <c r="F13" s="3"/>
      <c r="G13" s="13"/>
      <c r="H13" s="4"/>
      <c r="I13" s="25" t="s">
        <v>78</v>
      </c>
      <c r="J13" s="25" t="s">
        <v>116</v>
      </c>
      <c r="K13" s="14" t="s">
        <v>42</v>
      </c>
      <c r="L13" s="5" t="str">
        <f>VLOOKUP(O13,[1]Справочник!$A$2:$B$44,2,0)</f>
        <v>опер</v>
      </c>
      <c r="M13" s="29">
        <v>1</v>
      </c>
      <c r="N13" s="29">
        <v>2015</v>
      </c>
      <c r="O13" s="5" t="str">
        <f t="shared" si="0"/>
        <v>c.soft</v>
      </c>
      <c r="P13" s="24" t="s">
        <v>43</v>
      </c>
      <c r="Q13" s="23">
        <v>1</v>
      </c>
      <c r="R13" s="23">
        <v>2015</v>
      </c>
      <c r="S13" s="23" t="s">
        <v>44</v>
      </c>
      <c r="T13" s="25" t="s">
        <v>90</v>
      </c>
      <c r="U13" s="22" t="str">
        <f>IF(IFERROR(SEARCH('[1]Критерии руб_рсч'!$C$2,J13),IFERROR(SEARCH('[1]Критерии руб_рсч'!$C$3,J13),IFERROR(SEARCH('[1]Критерии руб_рсч'!$C$4,J13),IFERROR(SEARCH('[1]Критерии руб_рсч'!$C$5,J13),IFERROR(SEARCH('[1]Критерии руб_рсч'!$C$6,J13),IFERROR(SEARCH('[1]Критерии руб_рсч'!$C$7,J13),IFERROR(SEARCH('[1]Критерии руб_рсч'!$C$8,J13),IFERROR(SEARCH('[1]Критерии руб_рсч'!$C$8,J13),IFERROR(SEARCH('[1]Критерии руб_рсч'!$C$10,J13),IFERROR(SEARCH('[1]Критерии руб_рсч'!$C$11,J13),"-"))))))))))=$AP$1,"-","OK")</f>
        <v>-</v>
      </c>
      <c r="V13" s="22" t="str">
        <f>IF(IFERROR(SEARCH('[1]Критерии руб_рсч'!$C$13,J13),IFERROR(SEARCH('[1]Критерии руб_рсч'!$C$14,J13),IFERROR(SEARCH('[1]Критерии руб_рсч'!$C$15,J13),IFERROR(SEARCH('[1]Критерии руб_рсч'!$C$16,J13),IFERROR(SEARCH('[1]Критерии руб_рсч'!$C$17,J13),IFERROR(SEARCH('[1]Критерии руб_рсч'!$C$18,J13),IFERROR(SEARCH('[1]Критерии руб_рсч'!$C$19,J13),IFERROR(SEARCH('[1]Критерии руб_рсч'!$C$20,J13),IFERROR(SEARCH('[1]Критерии руб_рсч'!$C$21,J13),IFERROR(SEARCH('[1]Критерии руб_рсч'!$C$22,J13),IFERROR(SEARCH('[1]Критерии руб_рсч'!$C$23,J13),IFERROR(SEARCH('[1]Критерии руб_рсч'!$C$24,J13),IFERROR(SEARCH('[1]Критерии руб_рсч'!$C$25,J13),IFERROR(SEARCH('[1]Критерии руб_рсч'!$C$26,J13),$AP$1))))))))))))))=$AP$1,"-","OK")</f>
        <v>-</v>
      </c>
      <c r="W13" s="22" t="str">
        <f>IF(IFERROR(SEARCH('[1]Критерии руб_рсч'!$C$28,J13),IFERROR(SEARCH('[1]Критерии руб_рсч'!$C$29,J13),IFERROR(SEARCH('[1]Критерии руб_рсч'!$C$30,J13),$AP$1)))=$AP$1,"-","OK")</f>
        <v>-</v>
      </c>
      <c r="X13" s="22" t="str">
        <f>IF(IFERROR(SEARCH('[1]Критерии руб_рсч'!$C$32,J13),IFERROR(SEARCH('[1]Критерии руб_рсч'!$C$33,J13),IFERROR(SEARCH('[1]Критерии руб_рсч'!$C$34,J13),IFERROR(SEARCH('[1]Критерии руб_рсч'!$C$35,J13),IFERROR(SEARCH('[1]Критерии руб_рсч'!$C$36,J13),$AP$1)))))=$AP$1,"-","OK")</f>
        <v>-</v>
      </c>
      <c r="Y13" s="22" t="str">
        <f>IF(IFERROR(SEARCH('[1]Критерии руб_рсч'!$C$38,J13),IFERROR(SEARCH('[1]Критерии руб_рсч'!$C$39,J13),IFERROR(SEARCH('[1]Критерии руб_рсч'!$C$40,J13),IFERROR(SEARCH('[1]Критерии руб_рсч'!$C$41,J13),IFERROR(SEARCH('[1]Критерии руб_рсч'!$C$42,J13),IFERROR(SEARCH('[1]Критерии руб_рсч'!$C$43,J13),$AP$1))))))=$AP$1,"-","OK")</f>
        <v>-</v>
      </c>
      <c r="Z13" s="22" t="str">
        <f>IF(IFERROR(SEARCH('[1]Критерии руб_рсч'!$C$45,J13),IFERROR(SEARCH('[1]Критерии руб_рсч'!$C$46,J13),IFERROR(SEARCH('[1]Критерии руб_рсч'!$C$47,J13),IFERROR(SEARCH('[1]Критерии руб_рсч'!$C$48,J13),IFERROR(SEARCH('[1]Критерии руб_рсч'!$C$49,J13),IFERROR(SEARCH('[1]Критерии руб_рсч'!$C$50,J13),IFERROR(SEARCH('[1]Критерии руб_рсч'!$C$51,J13),$AP$1)))))))=$AP$1,"-","OK")</f>
        <v>-</v>
      </c>
      <c r="AA13" s="22" t="str">
        <f>IF(IFERROR(SEARCH('[1]Критерии руб_рсч'!$C$53,J13),$AP$1)=$AP$1,"-","OK")</f>
        <v>-</v>
      </c>
      <c r="AB13" s="22" t="str">
        <f>IF(IFERROR(SEARCH('[1]Критерии руб_рсч'!$C$55,J13),IFERROR(SEARCH('[1]Критерии руб_рсч'!$C$56,J13),IFERROR(SEARCH('[1]Критерии руб_рсч'!$C$57,J13),IFERROR(SEARCH('[1]Критерии руб_рсч'!$C$58,J13),IFERROR(SEARCH('[1]Критерии руб_рсч'!$C$59,J13),$AP$1)))))=$AP$1,"-","OK")</f>
        <v>-</v>
      </c>
      <c r="AC13" s="22" t="str">
        <f>IF(IFERROR(SEARCH('[1]Критерии руб_рсч'!$C$61,J13),IFERROR(SEARCH('[1]Критерии руб_рсч'!$C$62,J13),IFERROR(SEARCH('[1]Критерии руб_рсч'!$C$63,J13),IFERROR(SEARCH('[1]Критерии руб_рсч'!$C$64,J13),$AP$1))))=$AP$1,"-","OK")</f>
        <v>-</v>
      </c>
      <c r="AD13" s="22" t="str">
        <f>IF(IFERROR(SEARCH('[1]Критерии руб_рсч'!$C$66,J13),$AP$1)=$AP$1,"-","OK")</f>
        <v>-</v>
      </c>
      <c r="AE13" s="22" t="str">
        <f>IF(IFERROR(SEARCH('[1]Критерии руб_рсч'!$C$68,J13),IFERROR(SEARCH('[1]Критерии руб_рсч'!$C$69,J13),IFERROR(SEARCH('[1]Критерии руб_рсч'!$C$70,J13),IFERROR(SEARCH('[1]Критерии руб_рсч'!$C$71,J13),$AP$1))))=$AP$1,"-","OK")</f>
        <v>-</v>
      </c>
      <c r="AF13" s="22" t="str">
        <f>IF(IFERROR(SEARCH('[1]Критерии руб_рсч'!$C$73,J13),IFERROR(SEARCH('[1]Критерии руб_рсч'!$C$74,J13),IFERROR(SEARCH('[1]Критерии руб_рсч'!$C$75,J13),IFERROR(SEARCH('[1]Критерии руб_рсч'!$C$76,J13),$AP$1))))=$AP$1,"-","OK")</f>
        <v>-</v>
      </c>
      <c r="AG13" s="22" t="str">
        <f>IF(IFERROR(SEARCH('[1]Критерии руб_рсч'!$C$78,J13),IFERROR(SEARCH('[1]Критерии руб_рсч'!$C$79,J13),IFERROR(SEARCH('[1]Критерии руб_рсч'!$C$80,J13),IFERROR(SEARCH('[1]Критерии руб_рсч'!$C$81,J13),$AP$1))))=$AP$1,"-","OK")</f>
        <v>-</v>
      </c>
      <c r="AH13" s="22" t="str">
        <f>IF(IFERROR(SEARCH('[1]Критерии руб_рсч'!$C$83,J13),IFERROR(SEARCH('[1]Критерии руб_рсч'!$C$84,J13),$AP$1))=$AP$1,"-","OK")</f>
        <v>OK</v>
      </c>
      <c r="AI13" s="22" t="str">
        <f>IF(IFERROR(SEARCH('[1]Критерии руб_рсч'!$C$86,J13),IFERROR(SEARCH('[1]Критерии руб_рсч'!$C$87,J13),IFERROR(SEARCH('[1]Критерии руб_рсч'!$C$88,J13),$AP$1)))=$AP$1,"-","OK")</f>
        <v>-</v>
      </c>
      <c r="AJ13" s="22" t="str">
        <f>IF(IFERROR(SEARCH('[1]Критерии руб_рсч'!$C$90,J13),IFERROR(SEARCH('[1]Критерии руб_рсч'!$C$91,J13),IFERROR(SEARCH('[1]Критерии руб_рсч'!$C$92,J13),IFERROR(SEARCH('[1]Критерии руб_рсч'!$C$93,J13),$AP$1))))=$AP$1,"-","OK")</f>
        <v>-</v>
      </c>
      <c r="AK13" s="22" t="str">
        <f>IF(IFERROR(SEARCH('[1]Критерии руб_рсч'!$C$95,J13),IFERROR(SEARCH('[1]Критерии руб_рсч'!$C$96,J13),IFERROR(SEARCH('[1]Критерии руб_рсч'!$C$97,J13),IFERROR(SEARCH('[1]Критерии руб_рсч'!$C$98,J13),IFERROR(SEARCH('[1]Критерии руб_рсч'!$C$99,J13),IFERROR(SEARCH('[1]Критерии руб_рсч'!$C$100,J13),$AP$1))))))=$AP$1,"-","OK")</f>
        <v>-</v>
      </c>
      <c r="AL13" s="22" t="str">
        <f>IF(IFERROR(SEARCH('[1]Критерии руб_рсч'!$C$102,J13),IFERROR(SEARCH('[1]Критерии руб_рсч'!$C$103,J13),IFERROR(SEARCH('[1]Критерии руб_рсч'!$C$104,J13),IFERROR(SEARCH('[1]Критерии руб_рсч'!$C$105,J13),IFERROR(SEARCH('[1]Критерии руб_рсч'!$C$106,J13),IFERROR(SEARCH('[1]Критерии руб_рсч'!$C$107,J13),$AP$1))))))=$AP$1,"-","OK")</f>
        <v>-</v>
      </c>
      <c r="AM13" s="22" t="str">
        <f>IF(IFERROR(SEARCH('[1]Критерии руб_рсч'!$C$109,J13),IFERROR(SEARCH('[1]Критерии руб_рсч'!$C$109,J13),$AP$1))=$AP$1,"-","OK")</f>
        <v>-</v>
      </c>
    </row>
    <row r="14" spans="1:42" s="1" customFormat="1" ht="12" customHeight="1">
      <c r="A14" s="1" t="s">
        <v>117</v>
      </c>
      <c r="B14" s="25" t="s">
        <v>102</v>
      </c>
      <c r="C14" s="14" t="s">
        <v>41</v>
      </c>
      <c r="D14" s="27">
        <v>0</v>
      </c>
      <c r="E14" s="26">
        <v>5096</v>
      </c>
      <c r="F14" s="3"/>
      <c r="G14" s="13"/>
      <c r="H14" s="4"/>
      <c r="I14" s="25" t="s">
        <v>72</v>
      </c>
      <c r="J14" s="25" t="s">
        <v>118</v>
      </c>
      <c r="K14" s="14" t="s">
        <v>42</v>
      </c>
      <c r="L14" s="5" t="str">
        <f>VLOOKUP(O14,[1]Справочник!$A$2:$B$44,2,0)</f>
        <v>опер</v>
      </c>
      <c r="M14" s="29">
        <v>1</v>
      </c>
      <c r="N14" s="29">
        <v>2015</v>
      </c>
      <c r="O14" s="5" t="str">
        <f t="shared" si="0"/>
        <v>goods</v>
      </c>
      <c r="P14" s="24" t="s">
        <v>43</v>
      </c>
      <c r="Q14" s="23">
        <v>1</v>
      </c>
      <c r="R14" s="23">
        <v>2015</v>
      </c>
      <c r="S14" s="23" t="s">
        <v>44</v>
      </c>
      <c r="T14" s="25" t="s">
        <v>90</v>
      </c>
      <c r="U14" s="22" t="str">
        <f>IF(IFERROR(SEARCH('[1]Критерии руб_рсч'!$C$2,J14),IFERROR(SEARCH('[1]Критерии руб_рсч'!$C$3,J14),IFERROR(SEARCH('[1]Критерии руб_рсч'!$C$4,J14),IFERROR(SEARCH('[1]Критерии руб_рсч'!$C$5,J14),IFERROR(SEARCH('[1]Критерии руб_рсч'!$C$6,J14),IFERROR(SEARCH('[1]Критерии руб_рсч'!$C$7,J14),IFERROR(SEARCH('[1]Критерии руб_рсч'!$C$8,J14),IFERROR(SEARCH('[1]Критерии руб_рсч'!$C$8,J14),IFERROR(SEARCH('[1]Критерии руб_рсч'!$C$10,J14),IFERROR(SEARCH('[1]Критерии руб_рсч'!$C$11,J14),"-"))))))))))=$AP$1,"-","OK")</f>
        <v>-</v>
      </c>
      <c r="V14" s="22" t="str">
        <f>IF(IFERROR(SEARCH('[1]Критерии руб_рсч'!$C$13,J14),IFERROR(SEARCH('[1]Критерии руб_рсч'!$C$14,J14),IFERROR(SEARCH('[1]Критерии руб_рсч'!$C$15,J14),IFERROR(SEARCH('[1]Критерии руб_рсч'!$C$16,J14),IFERROR(SEARCH('[1]Критерии руб_рсч'!$C$17,J14),IFERROR(SEARCH('[1]Критерии руб_рсч'!$C$18,J14),IFERROR(SEARCH('[1]Критерии руб_рсч'!$C$19,J14),IFERROR(SEARCH('[1]Критерии руб_рсч'!$C$20,J14),IFERROR(SEARCH('[1]Критерии руб_рсч'!$C$21,J14),IFERROR(SEARCH('[1]Критерии руб_рсч'!$C$22,J14),IFERROR(SEARCH('[1]Критерии руб_рсч'!$C$23,J14),IFERROR(SEARCH('[1]Критерии руб_рсч'!$C$24,J14),IFERROR(SEARCH('[1]Критерии руб_рсч'!$C$25,J14),IFERROR(SEARCH('[1]Критерии руб_рсч'!$C$26,J14),$AP$1))))))))))))))=$AP$1,"-","OK")</f>
        <v>-</v>
      </c>
      <c r="W14" s="22" t="str">
        <f>IF(IFERROR(SEARCH('[1]Критерии руб_рсч'!$C$28,J14),IFERROR(SEARCH('[1]Критерии руб_рсч'!$C$29,J14),IFERROR(SEARCH('[1]Критерии руб_рсч'!$C$30,J14),$AP$1)))=$AP$1,"-","OK")</f>
        <v>-</v>
      </c>
      <c r="X14" s="22" t="str">
        <f>IF(IFERROR(SEARCH('[1]Критерии руб_рсч'!$C$32,J14),IFERROR(SEARCH('[1]Критерии руб_рсч'!$C$33,J14),IFERROR(SEARCH('[1]Критерии руб_рсч'!$C$34,J14),IFERROR(SEARCH('[1]Критерии руб_рсч'!$C$35,J14),IFERROR(SEARCH('[1]Критерии руб_рсч'!$C$36,J14),$AP$1)))))=$AP$1,"-","OK")</f>
        <v>-</v>
      </c>
      <c r="Y14" s="22" t="str">
        <f>IF(IFERROR(SEARCH('[1]Критерии руб_рсч'!$C$38,J14),IFERROR(SEARCH('[1]Критерии руб_рсч'!$C$39,J14),IFERROR(SEARCH('[1]Критерии руб_рсч'!$C$40,J14),IFERROR(SEARCH('[1]Критерии руб_рсч'!$C$41,J14),IFERROR(SEARCH('[1]Критерии руб_рсч'!$C$42,J14),IFERROR(SEARCH('[1]Критерии руб_рсч'!$C$43,J14),$AP$1))))))=$AP$1,"-","OK")</f>
        <v>-</v>
      </c>
      <c r="Z14" s="22" t="str">
        <f>IF(IFERROR(SEARCH('[1]Критерии руб_рсч'!$C$45,J14),IFERROR(SEARCH('[1]Критерии руб_рсч'!$C$46,J14),IFERROR(SEARCH('[1]Критерии руб_рсч'!$C$47,J14),IFERROR(SEARCH('[1]Критерии руб_рсч'!$C$48,J14),IFERROR(SEARCH('[1]Критерии руб_рсч'!$C$49,J14),IFERROR(SEARCH('[1]Критерии руб_рсч'!$C$50,J14),IFERROR(SEARCH('[1]Критерии руб_рсч'!$C$51,J14),$AP$1)))))))=$AP$1,"-","OK")</f>
        <v>-</v>
      </c>
      <c r="AA14" s="22" t="str">
        <f>IF(IFERROR(SEARCH('[1]Критерии руб_рсч'!$C$53,J14),$AP$1)=$AP$1,"-","OK")</f>
        <v>-</v>
      </c>
      <c r="AB14" s="22" t="str">
        <f>IF(IFERROR(SEARCH('[1]Критерии руб_рсч'!$C$55,J14),IFERROR(SEARCH('[1]Критерии руб_рсч'!$C$56,J14),IFERROR(SEARCH('[1]Критерии руб_рсч'!$C$57,J14),IFERROR(SEARCH('[1]Критерии руб_рсч'!$C$58,J14),IFERROR(SEARCH('[1]Критерии руб_рсч'!$C$59,J14),$AP$1)))))=$AP$1,"-","OK")</f>
        <v>-</v>
      </c>
      <c r="AC14" s="22" t="str">
        <f>IF(IFERROR(SEARCH('[1]Критерии руб_рсч'!$C$61,J14),IFERROR(SEARCH('[1]Критерии руб_рсч'!$C$62,J14),IFERROR(SEARCH('[1]Критерии руб_рсч'!$C$63,J14),IFERROR(SEARCH('[1]Критерии руб_рсч'!$C$64,J14),$AP$1))))=$AP$1,"-","OK")</f>
        <v>-</v>
      </c>
      <c r="AD14" s="22" t="str">
        <f>IF(IFERROR(SEARCH('[1]Критерии руб_рсч'!$C$66,J14),$AP$1)=$AP$1,"-","OK")</f>
        <v>-</v>
      </c>
      <c r="AE14" s="22" t="str">
        <f>IF(IFERROR(SEARCH('[1]Критерии руб_рсч'!$C$68,J14),IFERROR(SEARCH('[1]Критерии руб_рсч'!$C$69,J14),IFERROR(SEARCH('[1]Критерии руб_рсч'!$C$70,J14),IFERROR(SEARCH('[1]Критерии руб_рсч'!$C$71,J14),$AP$1))))=$AP$1,"-","OK")</f>
        <v>-</v>
      </c>
      <c r="AF14" s="22" t="str">
        <f>IF(IFERROR(SEARCH('[1]Критерии руб_рсч'!$C$73,J14),IFERROR(SEARCH('[1]Критерии руб_рсч'!$C$74,J14),IFERROR(SEARCH('[1]Критерии руб_рсч'!$C$75,J14),IFERROR(SEARCH('[1]Критерии руб_рсч'!$C$76,J14),$AP$1))))=$AP$1,"-","OK")</f>
        <v>-</v>
      </c>
      <c r="AG14" s="22" t="str">
        <f>IF(IFERROR(SEARCH('[1]Критерии руб_рсч'!$C$78,J14),IFERROR(SEARCH('[1]Критерии руб_рсч'!$C$79,J14),IFERROR(SEARCH('[1]Критерии руб_рсч'!$C$80,J14),IFERROR(SEARCH('[1]Критерии руб_рсч'!$C$81,J14),$AP$1))))=$AP$1,"-","OK")</f>
        <v>-</v>
      </c>
      <c r="AH14" s="22" t="str">
        <f>IF(IFERROR(SEARCH('[1]Критерии руб_рсч'!$C$83,J14),IFERROR(SEARCH('[1]Критерии руб_рсч'!$C$84,J14),$AP$1))=$AP$1,"-","OK")</f>
        <v>-</v>
      </c>
      <c r="AI14" s="22" t="str">
        <f>IF(IFERROR(SEARCH('[1]Критерии руб_рсч'!$C$86,J14),IFERROR(SEARCH('[1]Критерии руб_рсч'!$C$87,J14),IFERROR(SEARCH('[1]Критерии руб_рсч'!$C$88,J14),$AP$1)))=$AP$1,"-","OK")</f>
        <v>-</v>
      </c>
      <c r="AJ14" s="22" t="str">
        <f>IF(IFERROR(SEARCH('[1]Критерии руб_рсч'!$C$90,J14),IFERROR(SEARCH('[1]Критерии руб_рсч'!$C$91,J14),IFERROR(SEARCH('[1]Критерии руб_рсч'!$C$92,J14),IFERROR(SEARCH('[1]Критерии руб_рсч'!$C$93,J14),$AP$1))))=$AP$1,"-","OK")</f>
        <v>-</v>
      </c>
      <c r="AK14" s="22" t="str">
        <f>IF(IFERROR(SEARCH('[1]Критерии руб_рсч'!$C$95,J14),IFERROR(SEARCH('[1]Критерии руб_рсч'!$C$96,J14),IFERROR(SEARCH('[1]Критерии руб_рсч'!$C$97,J14),IFERROR(SEARCH('[1]Критерии руб_рсч'!$C$98,J14),IFERROR(SEARCH('[1]Критерии руб_рсч'!$C$99,J14),IFERROR(SEARCH('[1]Критерии руб_рсч'!$C$100,J14),$AP$1))))))=$AP$1,"-","OK")</f>
        <v>-</v>
      </c>
      <c r="AL14" s="22" t="str">
        <f>IF(IFERROR(SEARCH('[1]Критерии руб_рсч'!$C$102,J14),IFERROR(SEARCH('[1]Критерии руб_рсч'!$C$103,J14),IFERROR(SEARCH('[1]Критерии руб_рсч'!$C$104,J14),IFERROR(SEARCH('[1]Критерии руб_рсч'!$C$105,J14),IFERROR(SEARCH('[1]Критерии руб_рсч'!$C$106,J14),IFERROR(SEARCH('[1]Критерии руб_рсч'!$C$107,J14),$AP$1))))))=$AP$1,"-","OK")</f>
        <v>OK</v>
      </c>
      <c r="AM14" s="22" t="str">
        <f>IF(IFERROR(SEARCH('[1]Критерии руб_рсч'!$C$109,J14),IFERROR(SEARCH('[1]Критерии руб_рсч'!$C$109,J14),$AP$1))=$AP$1,"-","OK")</f>
        <v>-</v>
      </c>
    </row>
    <row r="15" spans="1:42" s="1" customFormat="1" ht="12" customHeight="1">
      <c r="A15" s="1" t="s">
        <v>119</v>
      </c>
      <c r="B15" s="25" t="s">
        <v>102</v>
      </c>
      <c r="C15" s="14" t="s">
        <v>41</v>
      </c>
      <c r="D15" s="27">
        <v>0</v>
      </c>
      <c r="E15" s="26">
        <v>9097</v>
      </c>
      <c r="F15" s="3"/>
      <c r="G15" s="13"/>
      <c r="H15" s="4"/>
      <c r="I15" s="25" t="s">
        <v>61</v>
      </c>
      <c r="J15" s="25" t="s">
        <v>120</v>
      </c>
      <c r="K15" s="14" t="s">
        <v>42</v>
      </c>
      <c r="L15" s="5" t="str">
        <f>VLOOKUP(O15,[1]Справочник!$A$2:$B$44,2,0)</f>
        <v>опер</v>
      </c>
      <c r="M15" s="29">
        <v>1</v>
      </c>
      <c r="N15" s="29">
        <v>2015</v>
      </c>
      <c r="O15" s="5" t="str">
        <f t="shared" si="0"/>
        <v>telef</v>
      </c>
      <c r="P15" s="24" t="s">
        <v>43</v>
      </c>
      <c r="Q15" s="23">
        <v>12</v>
      </c>
      <c r="R15" s="23">
        <v>2014</v>
      </c>
      <c r="S15" s="23" t="s">
        <v>44</v>
      </c>
      <c r="T15" s="25" t="s">
        <v>90</v>
      </c>
      <c r="U15" s="22" t="str">
        <f>IF(IFERROR(SEARCH('[1]Критерии руб_рсч'!$C$2,J15),IFERROR(SEARCH('[1]Критерии руб_рсч'!$C$3,J15),IFERROR(SEARCH('[1]Критерии руб_рсч'!$C$4,J15),IFERROR(SEARCH('[1]Критерии руб_рсч'!$C$5,J15),IFERROR(SEARCH('[1]Критерии руб_рсч'!$C$6,J15),IFERROR(SEARCH('[1]Критерии руб_рсч'!$C$7,J15),IFERROR(SEARCH('[1]Критерии руб_рсч'!$C$8,J15),IFERROR(SEARCH('[1]Критерии руб_рсч'!$C$8,J15),IFERROR(SEARCH('[1]Критерии руб_рсч'!$C$10,J15),IFERROR(SEARCH('[1]Критерии руб_рсч'!$C$11,J15),"-"))))))))))=$AP$1,"-","OK")</f>
        <v>-</v>
      </c>
      <c r="V15" s="22" t="str">
        <f>IF(IFERROR(SEARCH('[1]Критерии руб_рсч'!$C$13,J15),IFERROR(SEARCH('[1]Критерии руб_рсч'!$C$14,J15),IFERROR(SEARCH('[1]Критерии руб_рсч'!$C$15,J15),IFERROR(SEARCH('[1]Критерии руб_рсч'!$C$16,J15),IFERROR(SEARCH('[1]Критерии руб_рсч'!$C$17,J15),IFERROR(SEARCH('[1]Критерии руб_рсч'!$C$18,J15),IFERROR(SEARCH('[1]Критерии руб_рсч'!$C$19,J15),IFERROR(SEARCH('[1]Критерии руб_рсч'!$C$20,J15),IFERROR(SEARCH('[1]Критерии руб_рсч'!$C$21,J15),IFERROR(SEARCH('[1]Критерии руб_рсч'!$C$22,J15),IFERROR(SEARCH('[1]Критерии руб_рсч'!$C$23,J15),IFERROR(SEARCH('[1]Критерии руб_рсч'!$C$24,J15),IFERROR(SEARCH('[1]Критерии руб_рсч'!$C$25,J15),IFERROR(SEARCH('[1]Критерии руб_рсч'!$C$26,J15),$AP$1))))))))))))))=$AP$1,"-","OK")</f>
        <v>-</v>
      </c>
      <c r="W15" s="22" t="str">
        <f>IF(IFERROR(SEARCH('[1]Критерии руб_рсч'!$C$28,J15),IFERROR(SEARCH('[1]Критерии руб_рсч'!$C$29,J15),IFERROR(SEARCH('[1]Критерии руб_рсч'!$C$30,J15),$AP$1)))=$AP$1,"-","OK")</f>
        <v>-</v>
      </c>
      <c r="X15" s="22" t="str">
        <f>IF(IFERROR(SEARCH('[1]Критерии руб_рсч'!$C$32,J15),IFERROR(SEARCH('[1]Критерии руб_рсч'!$C$33,J15),IFERROR(SEARCH('[1]Критерии руб_рсч'!$C$34,J15),IFERROR(SEARCH('[1]Критерии руб_рсч'!$C$35,J15),IFERROR(SEARCH('[1]Критерии руб_рсч'!$C$36,J15),$AP$1)))))=$AP$1,"-","OK")</f>
        <v>-</v>
      </c>
      <c r="Y15" s="22" t="str">
        <f>IF(IFERROR(SEARCH('[1]Критерии руб_рсч'!$C$38,J15),IFERROR(SEARCH('[1]Критерии руб_рсч'!$C$39,J15),IFERROR(SEARCH('[1]Критерии руб_рсч'!$C$40,J15),IFERROR(SEARCH('[1]Критерии руб_рсч'!$C$41,J15),IFERROR(SEARCH('[1]Критерии руб_рсч'!$C$42,J15),IFERROR(SEARCH('[1]Критерии руб_рсч'!$C$43,J15),$AP$1))))))=$AP$1,"-","OK")</f>
        <v>-</v>
      </c>
      <c r="Z15" s="22" t="str">
        <f>IF(IFERROR(SEARCH('[1]Критерии руб_рсч'!$C$45,J15),IFERROR(SEARCH('[1]Критерии руб_рсч'!$C$46,J15),IFERROR(SEARCH('[1]Критерии руб_рсч'!$C$47,J15),IFERROR(SEARCH('[1]Критерии руб_рсч'!$C$48,J15),IFERROR(SEARCH('[1]Критерии руб_рсч'!$C$49,J15),IFERROR(SEARCH('[1]Критерии руб_рсч'!$C$50,J15),IFERROR(SEARCH('[1]Критерии руб_рсч'!$C$51,J15),$AP$1)))))))=$AP$1,"-","OK")</f>
        <v>-</v>
      </c>
      <c r="AA15" s="22" t="str">
        <f>IF(IFERROR(SEARCH('[1]Критерии руб_рсч'!$C$53,J15),$AP$1)=$AP$1,"-","OK")</f>
        <v>-</v>
      </c>
      <c r="AB15" s="22" t="str">
        <f>IF(IFERROR(SEARCH('[1]Критерии руб_рсч'!$C$55,J15),IFERROR(SEARCH('[1]Критерии руб_рсч'!$C$56,J15),IFERROR(SEARCH('[1]Критерии руб_рсч'!$C$57,J15),IFERROR(SEARCH('[1]Критерии руб_рсч'!$C$58,J15),IFERROR(SEARCH('[1]Критерии руб_рсч'!$C$59,J15),$AP$1)))))=$AP$1,"-","OK")</f>
        <v>OK</v>
      </c>
      <c r="AC15" s="22" t="str">
        <f>IF(IFERROR(SEARCH('[1]Критерии руб_рсч'!$C$61,J15),IFERROR(SEARCH('[1]Критерии руб_рсч'!$C$62,J15),IFERROR(SEARCH('[1]Критерии руб_рсч'!$C$63,J15),IFERROR(SEARCH('[1]Критерии руб_рсч'!$C$64,J15),$AP$1))))=$AP$1,"-","OK")</f>
        <v>-</v>
      </c>
      <c r="AD15" s="22" t="str">
        <f>IF(IFERROR(SEARCH('[1]Критерии руб_рсч'!$C$66,J15),$AP$1)=$AP$1,"-","OK")</f>
        <v>-</v>
      </c>
      <c r="AE15" s="22" t="str">
        <f>IF(IFERROR(SEARCH('[1]Критерии руб_рсч'!$C$68,J15),IFERROR(SEARCH('[1]Критерии руб_рсч'!$C$69,J15),IFERROR(SEARCH('[1]Критерии руб_рсч'!$C$70,J15),IFERROR(SEARCH('[1]Критерии руб_рсч'!$C$71,J15),$AP$1))))=$AP$1,"-","OK")</f>
        <v>-</v>
      </c>
      <c r="AF15" s="22" t="str">
        <f>IF(IFERROR(SEARCH('[1]Критерии руб_рсч'!$C$73,J15),IFERROR(SEARCH('[1]Критерии руб_рсч'!$C$74,J15),IFERROR(SEARCH('[1]Критерии руб_рсч'!$C$75,J15),IFERROR(SEARCH('[1]Критерии руб_рсч'!$C$76,J15),$AP$1))))=$AP$1,"-","OK")</f>
        <v>-</v>
      </c>
      <c r="AG15" s="22" t="str">
        <f>IF(IFERROR(SEARCH('[1]Критерии руб_рсч'!$C$78,J15),IFERROR(SEARCH('[1]Критерии руб_рсч'!$C$79,J15),IFERROR(SEARCH('[1]Критерии руб_рсч'!$C$80,J15),IFERROR(SEARCH('[1]Критерии руб_рсч'!$C$81,J15),$AP$1))))=$AP$1,"-","OK")</f>
        <v>-</v>
      </c>
      <c r="AH15" s="22" t="str">
        <f>IF(IFERROR(SEARCH('[1]Критерии руб_рсч'!$C$83,J15),IFERROR(SEARCH('[1]Критерии руб_рсч'!$C$84,J15),$AP$1))=$AP$1,"-","OK")</f>
        <v>-</v>
      </c>
      <c r="AI15" s="22" t="str">
        <f>IF(IFERROR(SEARCH('[1]Критерии руб_рсч'!$C$86,J15),IFERROR(SEARCH('[1]Критерии руб_рсч'!$C$87,J15),IFERROR(SEARCH('[1]Критерии руб_рсч'!$C$88,J15),$AP$1)))=$AP$1,"-","OK")</f>
        <v>-</v>
      </c>
      <c r="AJ15" s="22" t="str">
        <f>IF(IFERROR(SEARCH('[1]Критерии руб_рсч'!$C$90,J15),IFERROR(SEARCH('[1]Критерии руб_рсч'!$C$91,J15),IFERROR(SEARCH('[1]Критерии руб_рсч'!$C$92,J15),IFERROR(SEARCH('[1]Критерии руб_рсч'!$C$93,J15),$AP$1))))=$AP$1,"-","OK")</f>
        <v>-</v>
      </c>
      <c r="AK15" s="22" t="str">
        <f>IF(IFERROR(SEARCH('[1]Критерии руб_рсч'!$C$95,J15),IFERROR(SEARCH('[1]Критерии руб_рсч'!$C$96,J15),IFERROR(SEARCH('[1]Критерии руб_рсч'!$C$97,J15),IFERROR(SEARCH('[1]Критерии руб_рсч'!$C$98,J15),IFERROR(SEARCH('[1]Критерии руб_рсч'!$C$99,J15),IFERROR(SEARCH('[1]Критерии руб_рсч'!$C$100,J15),$AP$1))))))=$AP$1,"-","OK")</f>
        <v>-</v>
      </c>
      <c r="AL15" s="22" t="str">
        <f>IF(IFERROR(SEARCH('[1]Критерии руб_рсч'!$C$102,J15),IFERROR(SEARCH('[1]Критерии руб_рсч'!$C$103,J15),IFERROR(SEARCH('[1]Критерии руб_рсч'!$C$104,J15),IFERROR(SEARCH('[1]Критерии руб_рсч'!$C$105,J15),IFERROR(SEARCH('[1]Критерии руб_рсч'!$C$106,J15),IFERROR(SEARCH('[1]Критерии руб_рсч'!$C$107,J15),$AP$1))))))=$AP$1,"-","OK")</f>
        <v>-</v>
      </c>
      <c r="AM15" s="22" t="str">
        <f>IF(IFERROR(SEARCH('[1]Критерии руб_рсч'!$C$109,J15),IFERROR(SEARCH('[1]Критерии руб_рсч'!$C$109,J15),$AP$1))=$AP$1,"-","OK")</f>
        <v>-</v>
      </c>
    </row>
    <row r="16" spans="1:42" s="1" customFormat="1" ht="12" customHeight="1">
      <c r="A16" s="1" t="s">
        <v>121</v>
      </c>
      <c r="B16" s="25" t="s">
        <v>122</v>
      </c>
      <c r="C16" s="14" t="s">
        <v>41</v>
      </c>
      <c r="D16" s="26">
        <v>13000</v>
      </c>
      <c r="E16" s="27">
        <v>0</v>
      </c>
      <c r="F16" s="3"/>
      <c r="G16" s="13"/>
      <c r="H16" s="4"/>
      <c r="I16" s="25" t="s">
        <v>73</v>
      </c>
      <c r="J16" s="25" t="s">
        <v>123</v>
      </c>
      <c r="K16" s="14" t="s">
        <v>42</v>
      </c>
      <c r="L16" s="5" t="str">
        <f>VLOOKUP(O16,[1]Справочник!$A$2:$B$44,2,0)</f>
        <v>опер</v>
      </c>
      <c r="M16" s="29">
        <v>1</v>
      </c>
      <c r="N16" s="29">
        <v>2015</v>
      </c>
      <c r="O16" s="5" t="str">
        <f t="shared" si="0"/>
        <v>income</v>
      </c>
      <c r="P16" s="24" t="s">
        <v>43</v>
      </c>
      <c r="Q16" s="23">
        <v>1</v>
      </c>
      <c r="R16" s="23">
        <v>2015</v>
      </c>
      <c r="S16" s="23" t="s">
        <v>44</v>
      </c>
      <c r="T16" s="25" t="s">
        <v>87</v>
      </c>
      <c r="U16" s="22" t="str">
        <f>IF(IFERROR(SEARCH('[1]Критерии руб_рсч'!$C$2,J16),IFERROR(SEARCH('[1]Критерии руб_рсч'!$C$3,J16),IFERROR(SEARCH('[1]Критерии руб_рсч'!$C$4,J16),IFERROR(SEARCH('[1]Критерии руб_рсч'!$C$5,J16),IFERROR(SEARCH('[1]Критерии руб_рсч'!$C$6,J16),IFERROR(SEARCH('[1]Критерии руб_рсч'!$C$7,J16),IFERROR(SEARCH('[1]Критерии руб_рсч'!$C$8,J16),IFERROR(SEARCH('[1]Критерии руб_рсч'!$C$8,J16),IFERROR(SEARCH('[1]Критерии руб_рсч'!$C$10,J16),IFERROR(SEARCH('[1]Критерии руб_рсч'!$C$11,J16),"-"))))))))))=$AP$1,"-","OK")</f>
        <v>-</v>
      </c>
      <c r="V16" s="22" t="str">
        <f>IF(IFERROR(SEARCH('[1]Критерии руб_рсч'!$C$13,J16),IFERROR(SEARCH('[1]Критерии руб_рсч'!$C$14,J16),IFERROR(SEARCH('[1]Критерии руб_рсч'!$C$15,J16),IFERROR(SEARCH('[1]Критерии руб_рсч'!$C$16,J16),IFERROR(SEARCH('[1]Критерии руб_рсч'!$C$17,J16),IFERROR(SEARCH('[1]Критерии руб_рсч'!$C$18,J16),IFERROR(SEARCH('[1]Критерии руб_рсч'!$C$19,J16),IFERROR(SEARCH('[1]Критерии руб_рсч'!$C$20,J16),IFERROR(SEARCH('[1]Критерии руб_рсч'!$C$21,J16),IFERROR(SEARCH('[1]Критерии руб_рсч'!$C$22,J16),IFERROR(SEARCH('[1]Критерии руб_рсч'!$C$23,J16),IFERROR(SEARCH('[1]Критерии руб_рсч'!$C$24,J16),IFERROR(SEARCH('[1]Критерии руб_рсч'!$C$25,J16),IFERROR(SEARCH('[1]Критерии руб_рсч'!$C$26,J16),$AP$1))))))))))))))=$AP$1,"-","OK")</f>
        <v>-</v>
      </c>
      <c r="W16" s="22" t="str">
        <f>IF(IFERROR(SEARCH('[1]Критерии руб_рсч'!$C$28,J16),IFERROR(SEARCH('[1]Критерии руб_рсч'!$C$29,J16),IFERROR(SEARCH('[1]Критерии руб_рсч'!$C$30,J16),$AP$1)))=$AP$1,"-","OK")</f>
        <v>-</v>
      </c>
      <c r="X16" s="22" t="str">
        <f>IF(IFERROR(SEARCH('[1]Критерии руб_рсч'!$C$32,J16),IFERROR(SEARCH('[1]Критерии руб_рсч'!$C$33,J16),IFERROR(SEARCH('[1]Критерии руб_рсч'!$C$34,J16),IFERROR(SEARCH('[1]Критерии руб_рсч'!$C$35,J16),IFERROR(SEARCH('[1]Критерии руб_рсч'!$C$36,J16),$AP$1)))))=$AP$1,"-","OK")</f>
        <v>-</v>
      </c>
      <c r="Y16" s="22" t="str">
        <f>IF(IFERROR(SEARCH('[1]Критерии руб_рсч'!$C$38,J16),IFERROR(SEARCH('[1]Критерии руб_рсч'!$C$39,J16),IFERROR(SEARCH('[1]Критерии руб_рсч'!$C$40,J16),IFERROR(SEARCH('[1]Критерии руб_рсч'!$C$41,J16),IFERROR(SEARCH('[1]Критерии руб_рсч'!$C$42,J16),IFERROR(SEARCH('[1]Критерии руб_рсч'!$C$43,J16),$AP$1))))))=$AP$1,"-","OK")</f>
        <v>-</v>
      </c>
      <c r="Z16" s="22" t="str">
        <f>IF(IFERROR(SEARCH('[1]Критерии руб_рсч'!$C$45,J16),IFERROR(SEARCH('[1]Критерии руб_рсч'!$C$46,J16),IFERROR(SEARCH('[1]Критерии руб_рсч'!$C$47,J16),IFERROR(SEARCH('[1]Критерии руб_рсч'!$C$48,J16),IFERROR(SEARCH('[1]Критерии руб_рсч'!$C$49,J16),IFERROR(SEARCH('[1]Критерии руб_рсч'!$C$50,J16),IFERROR(SEARCH('[1]Критерии руб_рсч'!$C$51,J16),$AP$1)))))))=$AP$1,"-","OK")</f>
        <v>-</v>
      </c>
      <c r="AA16" s="22" t="str">
        <f>IF(IFERROR(SEARCH('[1]Критерии руб_рсч'!$C$53,J16),$AP$1)=$AP$1,"-","OK")</f>
        <v>-</v>
      </c>
      <c r="AB16" s="22" t="str">
        <f>IF(IFERROR(SEARCH('[1]Критерии руб_рсч'!$C$55,J16),IFERROR(SEARCH('[1]Критерии руб_рсч'!$C$56,J16),IFERROR(SEARCH('[1]Критерии руб_рсч'!$C$57,J16),IFERROR(SEARCH('[1]Критерии руб_рсч'!$C$58,J16),IFERROR(SEARCH('[1]Критерии руб_рсч'!$C$59,J16),$AP$1)))))=$AP$1,"-","OK")</f>
        <v>-</v>
      </c>
      <c r="AC16" s="22" t="str">
        <f>IF(IFERROR(SEARCH('[1]Критерии руб_рсч'!$C$61,J16),IFERROR(SEARCH('[1]Критерии руб_рсч'!$C$62,J16),IFERROR(SEARCH('[1]Критерии руб_рсч'!$C$63,J16),IFERROR(SEARCH('[1]Критерии руб_рсч'!$C$64,J16),$AP$1))))=$AP$1,"-","OK")</f>
        <v>-</v>
      </c>
      <c r="AD16" s="22" t="str">
        <f>IF(IFERROR(SEARCH('[1]Критерии руб_рсч'!$C$66,J16),$AP$1)=$AP$1,"-","OK")</f>
        <v>-</v>
      </c>
      <c r="AE16" s="22" t="str">
        <f>IF(IFERROR(SEARCH('[1]Критерии руб_рсч'!$C$68,J16),IFERROR(SEARCH('[1]Критерии руб_рсч'!$C$69,J16),IFERROR(SEARCH('[1]Критерии руб_рсч'!$C$70,J16),IFERROR(SEARCH('[1]Критерии руб_рсч'!$C$71,J16),$AP$1))))=$AP$1,"-","OK")</f>
        <v>-</v>
      </c>
      <c r="AF16" s="22" t="str">
        <f>IF(IFERROR(SEARCH('[1]Критерии руб_рсч'!$C$73,J16),IFERROR(SEARCH('[1]Критерии руб_рсч'!$C$74,J16),IFERROR(SEARCH('[1]Критерии руб_рсч'!$C$75,J16),IFERROR(SEARCH('[1]Критерии руб_рсч'!$C$76,J16),$AP$1))))=$AP$1,"-","OK")</f>
        <v>-</v>
      </c>
      <c r="AG16" s="22" t="str">
        <f>IF(IFERROR(SEARCH('[1]Критерии руб_рсч'!$C$78,J16),IFERROR(SEARCH('[1]Критерии руб_рсч'!$C$79,J16),IFERROR(SEARCH('[1]Критерии руб_рсч'!$C$80,J16),IFERROR(SEARCH('[1]Критерии руб_рсч'!$C$81,J16),$AP$1))))=$AP$1,"-","OK")</f>
        <v>-</v>
      </c>
      <c r="AH16" s="22" t="str">
        <f>IF(IFERROR(SEARCH('[1]Критерии руб_рсч'!$C$83,J16),IFERROR(SEARCH('[1]Критерии руб_рсч'!$C$84,J16),$AP$1))=$AP$1,"-","OK")</f>
        <v>-</v>
      </c>
      <c r="AI16" s="22" t="str">
        <f>IF(IFERROR(SEARCH('[1]Критерии руб_рсч'!$C$86,J16),IFERROR(SEARCH('[1]Критерии руб_рсч'!$C$87,J16),IFERROR(SEARCH('[1]Критерии руб_рсч'!$C$88,J16),$AP$1)))=$AP$1,"-","OK")</f>
        <v>-</v>
      </c>
      <c r="AJ16" s="22" t="str">
        <f>IF(IFERROR(SEARCH('[1]Критерии руб_рсч'!$C$90,J16),IFERROR(SEARCH('[1]Критерии руб_рсч'!$C$91,J16),IFERROR(SEARCH('[1]Критерии руб_рсч'!$C$92,J16),IFERROR(SEARCH('[1]Критерии руб_рсч'!$C$93,J16),$AP$1))))=$AP$1,"-","OK")</f>
        <v>-</v>
      </c>
      <c r="AK16" s="22" t="str">
        <f>IF(IFERROR(SEARCH('[1]Критерии руб_рсч'!$C$95,J16),IFERROR(SEARCH('[1]Критерии руб_рсч'!$C$96,J16),IFERROR(SEARCH('[1]Критерии руб_рсч'!$C$97,J16),IFERROR(SEARCH('[1]Критерии руб_рсч'!$C$98,J16),IFERROR(SEARCH('[1]Критерии руб_рсч'!$C$99,J16),IFERROR(SEARCH('[1]Критерии руб_рсч'!$C$100,J16),$AP$1))))))=$AP$1,"-","OK")</f>
        <v>-</v>
      </c>
      <c r="AL16" s="22" t="str">
        <f>IF(IFERROR(SEARCH('[1]Критерии руб_рсч'!$C$102,J16),IFERROR(SEARCH('[1]Критерии руб_рсч'!$C$103,J16),IFERROR(SEARCH('[1]Критерии руб_рсч'!$C$104,J16),IFERROR(SEARCH('[1]Критерии руб_рсч'!$C$105,J16),IFERROR(SEARCH('[1]Критерии руб_рсч'!$C$106,J16),IFERROR(SEARCH('[1]Критерии руб_рсч'!$C$107,J16),$AP$1))))))=$AP$1,"-","OK")</f>
        <v>-</v>
      </c>
      <c r="AM16" s="22" t="str">
        <f>IF(IFERROR(SEARCH('[1]Критерии руб_рсч'!$C$109,J16),IFERROR(SEARCH('[1]Критерии руб_рсч'!$C$109,J16),$AP$1))=$AP$1,"-","OK")</f>
        <v>-</v>
      </c>
    </row>
    <row r="17" spans="1:39" s="1" customFormat="1" ht="12" customHeight="1">
      <c r="A17" s="1" t="s">
        <v>124</v>
      </c>
      <c r="B17" s="25" t="s">
        <v>125</v>
      </c>
      <c r="C17" s="14" t="s">
        <v>41</v>
      </c>
      <c r="D17" s="27">
        <v>0</v>
      </c>
      <c r="E17" s="26">
        <v>1000</v>
      </c>
      <c r="F17" s="3"/>
      <c r="G17" s="13"/>
      <c r="H17" s="4"/>
      <c r="I17" s="25" t="s">
        <v>97</v>
      </c>
      <c r="J17" s="25" t="s">
        <v>126</v>
      </c>
      <c r="K17" s="14" t="s">
        <v>42</v>
      </c>
      <c r="L17" s="5" t="str">
        <f>VLOOKUP(O17,[1]Справочник!$A$2:$B$44,2,0)</f>
        <v>опер</v>
      </c>
      <c r="M17" s="29">
        <v>1</v>
      </c>
      <c r="N17" s="29">
        <v>2015</v>
      </c>
      <c r="O17" s="5" t="s">
        <v>22</v>
      </c>
      <c r="P17" s="24" t="s">
        <v>43</v>
      </c>
      <c r="Q17" s="23">
        <v>1</v>
      </c>
      <c r="R17" s="23">
        <v>2015</v>
      </c>
      <c r="S17" s="23" t="s">
        <v>44</v>
      </c>
      <c r="T17" s="25" t="s">
        <v>88</v>
      </c>
      <c r="U17" s="22" t="str">
        <f>IF(IFERROR(SEARCH('[1]Критерии руб_рсч'!$C$2,J17),IFERROR(SEARCH('[1]Критерии руб_рсч'!$C$3,J17),IFERROR(SEARCH('[1]Критерии руб_рсч'!$C$4,J17),IFERROR(SEARCH('[1]Критерии руб_рсч'!$C$5,J17),IFERROR(SEARCH('[1]Критерии руб_рсч'!$C$6,J17),IFERROR(SEARCH('[1]Критерии руб_рсч'!$C$7,J17),IFERROR(SEARCH('[1]Критерии руб_рсч'!$C$8,J17),IFERROR(SEARCH('[1]Критерии руб_рсч'!$C$8,J17),IFERROR(SEARCH('[1]Критерии руб_рсч'!$C$10,J17),IFERROR(SEARCH('[1]Критерии руб_рсч'!$C$11,J17),"-"))))))))))=$AP$1,"-","OK")</f>
        <v>-</v>
      </c>
      <c r="V17" s="22" t="str">
        <f>IF(IFERROR(SEARCH('[1]Критерии руб_рсч'!$C$13,J17),IFERROR(SEARCH('[1]Критерии руб_рсч'!$C$14,J17),IFERROR(SEARCH('[1]Критерии руб_рсч'!$C$15,J17),IFERROR(SEARCH('[1]Критерии руб_рсч'!$C$16,J17),IFERROR(SEARCH('[1]Критерии руб_рсч'!$C$17,J17),IFERROR(SEARCH('[1]Критерии руб_рсч'!$C$18,J17),IFERROR(SEARCH('[1]Критерии руб_рсч'!$C$19,J17),IFERROR(SEARCH('[1]Критерии руб_рсч'!$C$20,J17),IFERROR(SEARCH('[1]Критерии руб_рсч'!$C$21,J17),IFERROR(SEARCH('[1]Критерии руб_рсч'!$C$22,J17),IFERROR(SEARCH('[1]Критерии руб_рсч'!$C$23,J17),IFERROR(SEARCH('[1]Критерии руб_рсч'!$C$24,J17),IFERROR(SEARCH('[1]Критерии руб_рсч'!$C$25,J17),IFERROR(SEARCH('[1]Критерии руб_рсч'!$C$26,J17),$AP$1))))))))))))))=$AP$1,"-","OK")</f>
        <v>-</v>
      </c>
      <c r="W17" s="22" t="str">
        <f>IF(IFERROR(SEARCH('[1]Критерии руб_рсч'!$C$28,J17),IFERROR(SEARCH('[1]Критерии руб_рсч'!$C$29,J17),IFERROR(SEARCH('[1]Критерии руб_рсч'!$C$30,J17),$AP$1)))=$AP$1,"-","OK")</f>
        <v>-</v>
      </c>
      <c r="X17" s="22" t="str">
        <f>IF(IFERROR(SEARCH('[1]Критерии руб_рсч'!$C$32,J17),IFERROR(SEARCH('[1]Критерии руб_рсч'!$C$33,J17),IFERROR(SEARCH('[1]Критерии руб_рсч'!$C$34,J17),IFERROR(SEARCH('[1]Критерии руб_рсч'!$C$35,J17),IFERROR(SEARCH('[1]Критерии руб_рсч'!$C$36,J17),$AP$1)))))=$AP$1,"-","OK")</f>
        <v>-</v>
      </c>
      <c r="Y17" s="22" t="str">
        <f>IF(IFERROR(SEARCH('[1]Критерии руб_рсч'!$C$38,J17),IFERROR(SEARCH('[1]Критерии руб_рсч'!$C$39,J17),IFERROR(SEARCH('[1]Критерии руб_рсч'!$C$40,J17),IFERROR(SEARCH('[1]Критерии руб_рсч'!$C$41,J17),IFERROR(SEARCH('[1]Критерии руб_рсч'!$C$42,J17),IFERROR(SEARCH('[1]Критерии руб_рсч'!$C$43,J17),$AP$1))))))=$AP$1,"-","OK")</f>
        <v>-</v>
      </c>
      <c r="Z17" s="22" t="str">
        <f>IF(IFERROR(SEARCH('[1]Критерии руб_рсч'!$C$45,J17),IFERROR(SEARCH('[1]Критерии руб_рсч'!$C$46,J17),IFERROR(SEARCH('[1]Критерии руб_рсч'!$C$47,J17),IFERROR(SEARCH('[1]Критерии руб_рсч'!$C$48,J17),IFERROR(SEARCH('[1]Критерии руб_рсч'!$C$49,J17),IFERROR(SEARCH('[1]Критерии руб_рсч'!$C$50,J17),IFERROR(SEARCH('[1]Критерии руб_рсч'!$C$51,J17),$AP$1)))))))=$AP$1,"-","OK")</f>
        <v>-</v>
      </c>
      <c r="AA17" s="22" t="str">
        <f>IF(IFERROR(SEARCH('[1]Критерии руб_рсч'!$C$53,J17),$AP$1)=$AP$1,"-","OK")</f>
        <v>-</v>
      </c>
      <c r="AB17" s="22" t="str">
        <f>IF(IFERROR(SEARCH('[1]Критерии руб_рсч'!$C$55,J17),IFERROR(SEARCH('[1]Критерии руб_рсч'!$C$56,J17),IFERROR(SEARCH('[1]Критерии руб_рсч'!$C$57,J17),IFERROR(SEARCH('[1]Критерии руб_рсч'!$C$58,J17),IFERROR(SEARCH('[1]Критерии руб_рсч'!$C$59,J17),$AP$1)))))=$AP$1,"-","OK")</f>
        <v>-</v>
      </c>
      <c r="AC17" s="22" t="str">
        <f>IF(IFERROR(SEARCH('[1]Критерии руб_рсч'!$C$61,J17),IFERROR(SEARCH('[1]Критерии руб_рсч'!$C$62,J17),IFERROR(SEARCH('[1]Критерии руб_рсч'!$C$63,J17),IFERROR(SEARCH('[1]Критерии руб_рсч'!$C$64,J17),$AP$1))))=$AP$1,"-","OK")</f>
        <v>-</v>
      </c>
      <c r="AD17" s="22" t="str">
        <f>IF(IFERROR(SEARCH('[1]Критерии руб_рсч'!$C$66,J17),$AP$1)=$AP$1,"-","OK")</f>
        <v>-</v>
      </c>
      <c r="AE17" s="22" t="str">
        <f>IF(IFERROR(SEARCH('[1]Критерии руб_рсч'!$C$68,J17),IFERROR(SEARCH('[1]Критерии руб_рсч'!$C$69,J17),IFERROR(SEARCH('[1]Критерии руб_рсч'!$C$70,J17),IFERROR(SEARCH('[1]Критерии руб_рсч'!$C$71,J17),$AP$1))))=$AP$1,"-","OK")</f>
        <v>-</v>
      </c>
      <c r="AF17" s="22" t="str">
        <f>IF(IFERROR(SEARCH('[1]Критерии руб_рсч'!$C$73,J17),IFERROR(SEARCH('[1]Критерии руб_рсч'!$C$74,J17),IFERROR(SEARCH('[1]Критерии руб_рсч'!$C$75,J17),IFERROR(SEARCH('[1]Критерии руб_рсч'!$C$76,J17),$AP$1))))=$AP$1,"-","OK")</f>
        <v>-</v>
      </c>
      <c r="AG17" s="22" t="str">
        <f>IF(IFERROR(SEARCH('[1]Критерии руб_рсч'!$C$78,J17),IFERROR(SEARCH('[1]Критерии руб_рсч'!$C$79,J17),IFERROR(SEARCH('[1]Критерии руб_рсч'!$C$80,J17),IFERROR(SEARCH('[1]Критерии руб_рсч'!$C$81,J17),$AP$1))))=$AP$1,"-","OK")</f>
        <v>-</v>
      </c>
      <c r="AH17" s="22" t="str">
        <f>IF(IFERROR(SEARCH('[1]Критерии руб_рсч'!$C$83,J17),IFERROR(SEARCH('[1]Критерии руб_рсч'!$C$84,J17),$AP$1))=$AP$1,"-","OK")</f>
        <v>-</v>
      </c>
      <c r="AI17" s="22" t="str">
        <f>IF(IFERROR(SEARCH('[1]Критерии руб_рсч'!$C$86,J17),IFERROR(SEARCH('[1]Критерии руб_рсч'!$C$87,J17),IFERROR(SEARCH('[1]Критерии руб_рсч'!$C$88,J17),$AP$1)))=$AP$1,"-","OK")</f>
        <v>-</v>
      </c>
      <c r="AJ17" s="22" t="str">
        <f>IF(IFERROR(SEARCH('[1]Критерии руб_рсч'!$C$90,J17),IFERROR(SEARCH('[1]Критерии руб_рсч'!$C$91,J17),IFERROR(SEARCH('[1]Критерии руб_рсч'!$C$92,J17),IFERROR(SEARCH('[1]Критерии руб_рсч'!$C$93,J17),$AP$1))))=$AP$1,"-","OK")</f>
        <v>-</v>
      </c>
      <c r="AK17" s="22" t="str">
        <f>IF(IFERROR(SEARCH('[1]Критерии руб_рсч'!$C$95,J17),IFERROR(SEARCH('[1]Критерии руб_рсч'!$C$96,J17),IFERROR(SEARCH('[1]Критерии руб_рсч'!$C$97,J17),IFERROR(SEARCH('[1]Критерии руб_рсч'!$C$98,J17),IFERROR(SEARCH('[1]Критерии руб_рсч'!$C$99,J17),IFERROR(SEARCH('[1]Критерии руб_рсч'!$C$100,J17),$AP$1))))))=$AP$1,"-","OK")</f>
        <v>-</v>
      </c>
      <c r="AL17" s="22" t="str">
        <f>IF(IFERROR(SEARCH('[1]Критерии руб_рсч'!$C$102,J17),IFERROR(SEARCH('[1]Критерии руб_рсч'!$C$103,J17),IFERROR(SEARCH('[1]Критерии руб_рсч'!$C$104,J17),IFERROR(SEARCH('[1]Критерии руб_рсч'!$C$105,J17),IFERROR(SEARCH('[1]Критерии руб_рсч'!$C$106,J17),IFERROR(SEARCH('[1]Критерии руб_рсч'!$C$107,J17),$AP$1))))))=$AP$1,"-","OK")</f>
        <v>-</v>
      </c>
      <c r="AM17" s="22" t="str">
        <f>IF(IFERROR(SEARCH('[1]Критерии руб_рсч'!$C$109,J17),IFERROR(SEARCH('[1]Критерии руб_рсч'!$C$109,J17),$AP$1))=$AP$1,"-","OK")</f>
        <v>-</v>
      </c>
    </row>
    <row r="18" spans="1:39" s="1" customFormat="1" ht="12" customHeight="1">
      <c r="A18" s="1" t="s">
        <v>127</v>
      </c>
      <c r="B18" s="25" t="s">
        <v>128</v>
      </c>
      <c r="C18" s="14" t="s">
        <v>41</v>
      </c>
      <c r="D18" s="27">
        <v>0</v>
      </c>
      <c r="E18" s="28">
        <v>2.7</v>
      </c>
      <c r="F18" s="3"/>
      <c r="G18" s="13"/>
      <c r="H18" s="4"/>
      <c r="I18" s="25" t="s">
        <v>69</v>
      </c>
      <c r="J18" s="25" t="s">
        <v>129</v>
      </c>
      <c r="K18" s="14" t="s">
        <v>42</v>
      </c>
      <c r="L18" s="5" t="str">
        <f>VLOOKUP(O18,[1]Справочник!$A$2:$B$44,2,0)</f>
        <v>опер</v>
      </c>
      <c r="M18" s="29">
        <v>1</v>
      </c>
      <c r="N18" s="29">
        <v>2015</v>
      </c>
      <c r="O18" s="5" t="str">
        <f t="shared" si="0"/>
        <v>bank</v>
      </c>
      <c r="P18" s="24" t="s">
        <v>43</v>
      </c>
      <c r="Q18" s="23">
        <v>1</v>
      </c>
      <c r="R18" s="23">
        <v>2015</v>
      </c>
      <c r="S18" s="23" t="s">
        <v>44</v>
      </c>
      <c r="T18" s="25" t="s">
        <v>89</v>
      </c>
      <c r="U18" s="22" t="str">
        <f>IF(IFERROR(SEARCH('[1]Критерии руб_рсч'!$C$2,J18),IFERROR(SEARCH('[1]Критерии руб_рсч'!$C$3,J18),IFERROR(SEARCH('[1]Критерии руб_рсч'!$C$4,J18),IFERROR(SEARCH('[1]Критерии руб_рсч'!$C$5,J18),IFERROR(SEARCH('[1]Критерии руб_рсч'!$C$6,J18),IFERROR(SEARCH('[1]Критерии руб_рсч'!$C$7,J18),IFERROR(SEARCH('[1]Критерии руб_рсч'!$C$8,J18),IFERROR(SEARCH('[1]Критерии руб_рсч'!$C$8,J18),IFERROR(SEARCH('[1]Критерии руб_рсч'!$C$10,J18),IFERROR(SEARCH('[1]Критерии руб_рсч'!$C$11,J18),"-"))))))))))=$AP$1,"-","OK")</f>
        <v>-</v>
      </c>
      <c r="V18" s="22" t="str">
        <f>IF(IFERROR(SEARCH('[1]Критерии руб_рсч'!$C$13,J18),IFERROR(SEARCH('[1]Критерии руб_рсч'!$C$14,J18),IFERROR(SEARCH('[1]Критерии руб_рсч'!$C$15,J18),IFERROR(SEARCH('[1]Критерии руб_рсч'!$C$16,J18),IFERROR(SEARCH('[1]Критерии руб_рсч'!$C$17,J18),IFERROR(SEARCH('[1]Критерии руб_рсч'!$C$18,J18),IFERROR(SEARCH('[1]Критерии руб_рсч'!$C$19,J18),IFERROR(SEARCH('[1]Критерии руб_рсч'!$C$20,J18),IFERROR(SEARCH('[1]Критерии руб_рсч'!$C$21,J18),IFERROR(SEARCH('[1]Критерии руб_рсч'!$C$22,J18),IFERROR(SEARCH('[1]Критерии руб_рсч'!$C$23,J18),IFERROR(SEARCH('[1]Критерии руб_рсч'!$C$24,J18),IFERROR(SEARCH('[1]Критерии руб_рсч'!$C$25,J18),IFERROR(SEARCH('[1]Критерии руб_рсч'!$C$26,J18),$AP$1))))))))))))))=$AP$1,"-","OK")</f>
        <v>OK</v>
      </c>
      <c r="W18" s="22" t="str">
        <f>IF(IFERROR(SEARCH('[1]Критерии руб_рсч'!$C$28,J18),IFERROR(SEARCH('[1]Критерии руб_рсч'!$C$29,J18),IFERROR(SEARCH('[1]Критерии руб_рсч'!$C$30,J18),$AP$1)))=$AP$1,"-","OK")</f>
        <v>-</v>
      </c>
      <c r="X18" s="22" t="str">
        <f>IF(IFERROR(SEARCH('[1]Критерии руб_рсч'!$C$32,J18),IFERROR(SEARCH('[1]Критерии руб_рсч'!$C$33,J18),IFERROR(SEARCH('[1]Критерии руб_рсч'!$C$34,J18),IFERROR(SEARCH('[1]Критерии руб_рсч'!$C$35,J18),IFERROR(SEARCH('[1]Критерии руб_рсч'!$C$36,J18),$AP$1)))))=$AP$1,"-","OK")</f>
        <v>-</v>
      </c>
      <c r="Y18" s="22" t="str">
        <f>IF(IFERROR(SEARCH('[1]Критерии руб_рсч'!$C$38,J18),IFERROR(SEARCH('[1]Критерии руб_рсч'!$C$39,J18),IFERROR(SEARCH('[1]Критерии руб_рсч'!$C$40,J18),IFERROR(SEARCH('[1]Критерии руб_рсч'!$C$41,J18),IFERROR(SEARCH('[1]Критерии руб_рсч'!$C$42,J18),IFERROR(SEARCH('[1]Критерии руб_рсч'!$C$43,J18),$AP$1))))))=$AP$1,"-","OK")</f>
        <v>-</v>
      </c>
      <c r="Z18" s="22" t="str">
        <f>IF(IFERROR(SEARCH('[1]Критерии руб_рсч'!$C$45,J18),IFERROR(SEARCH('[1]Критерии руб_рсч'!$C$46,J18),IFERROR(SEARCH('[1]Критерии руб_рсч'!$C$47,J18),IFERROR(SEARCH('[1]Критерии руб_рсч'!$C$48,J18),IFERROR(SEARCH('[1]Критерии руб_рсч'!$C$49,J18),IFERROR(SEARCH('[1]Критерии руб_рсч'!$C$50,J18),IFERROR(SEARCH('[1]Критерии руб_рсч'!$C$51,J18),$AP$1)))))))=$AP$1,"-","OK")</f>
        <v>-</v>
      </c>
      <c r="AA18" s="22" t="str">
        <f>IF(IFERROR(SEARCH('[1]Критерии руб_рсч'!$C$53,J18),$AP$1)=$AP$1,"-","OK")</f>
        <v>-</v>
      </c>
      <c r="AB18" s="22" t="str">
        <f>IF(IFERROR(SEARCH('[1]Критерии руб_рсч'!$C$55,J18),IFERROR(SEARCH('[1]Критерии руб_рсч'!$C$56,J18),IFERROR(SEARCH('[1]Критерии руб_рсч'!$C$57,J18),IFERROR(SEARCH('[1]Критерии руб_рсч'!$C$58,J18),IFERROR(SEARCH('[1]Критерии руб_рсч'!$C$59,J18),$AP$1)))))=$AP$1,"-","OK")</f>
        <v>-</v>
      </c>
      <c r="AC18" s="22" t="str">
        <f>IF(IFERROR(SEARCH('[1]Критерии руб_рсч'!$C$61,J18),IFERROR(SEARCH('[1]Критерии руб_рсч'!$C$62,J18),IFERROR(SEARCH('[1]Критерии руб_рсч'!$C$63,J18),IFERROR(SEARCH('[1]Критерии руб_рсч'!$C$64,J18),$AP$1))))=$AP$1,"-","OK")</f>
        <v>-</v>
      </c>
      <c r="AD18" s="22" t="str">
        <f>IF(IFERROR(SEARCH('[1]Критерии руб_рсч'!$C$66,J18),$AP$1)=$AP$1,"-","OK")</f>
        <v>-</v>
      </c>
      <c r="AE18" s="22" t="str">
        <f>IF(IFERROR(SEARCH('[1]Критерии руб_рсч'!$C$68,J18),IFERROR(SEARCH('[1]Критерии руб_рсч'!$C$69,J18),IFERROR(SEARCH('[1]Критерии руб_рсч'!$C$70,J18),IFERROR(SEARCH('[1]Критерии руб_рсч'!$C$71,J18),$AP$1))))=$AP$1,"-","OK")</f>
        <v>-</v>
      </c>
      <c r="AF18" s="22" t="str">
        <f>IF(IFERROR(SEARCH('[1]Критерии руб_рсч'!$C$73,J18),IFERROR(SEARCH('[1]Критерии руб_рсч'!$C$74,J18),IFERROR(SEARCH('[1]Критерии руб_рсч'!$C$75,J18),IFERROR(SEARCH('[1]Критерии руб_рсч'!$C$76,J18),$AP$1))))=$AP$1,"-","OK")</f>
        <v>-</v>
      </c>
      <c r="AG18" s="22" t="str">
        <f>IF(IFERROR(SEARCH('[1]Критерии руб_рсч'!$C$78,J18),IFERROR(SEARCH('[1]Критерии руб_рсч'!$C$79,J18),IFERROR(SEARCH('[1]Критерии руб_рсч'!$C$80,J18),IFERROR(SEARCH('[1]Критерии руб_рсч'!$C$81,J18),$AP$1))))=$AP$1,"-","OK")</f>
        <v>-</v>
      </c>
      <c r="AH18" s="22" t="str">
        <f>IF(IFERROR(SEARCH('[1]Критерии руб_рсч'!$C$83,J18),IFERROR(SEARCH('[1]Критерии руб_рсч'!$C$84,J18),$AP$1))=$AP$1,"-","OK")</f>
        <v>-</v>
      </c>
      <c r="AI18" s="22" t="str">
        <f>IF(IFERROR(SEARCH('[1]Критерии руб_рсч'!$C$86,J18),IFERROR(SEARCH('[1]Критерии руб_рсч'!$C$87,J18),IFERROR(SEARCH('[1]Критерии руб_рсч'!$C$88,J18),$AP$1)))=$AP$1,"-","OK")</f>
        <v>-</v>
      </c>
      <c r="AJ18" s="22" t="str">
        <f>IF(IFERROR(SEARCH('[1]Критерии руб_рсч'!$C$90,J18),IFERROR(SEARCH('[1]Критерии руб_рсч'!$C$91,J18),IFERROR(SEARCH('[1]Критерии руб_рсч'!$C$92,J18),IFERROR(SEARCH('[1]Критерии руб_рсч'!$C$93,J18),$AP$1))))=$AP$1,"-","OK")</f>
        <v>-</v>
      </c>
      <c r="AK18" s="22" t="str">
        <f>IF(IFERROR(SEARCH('[1]Критерии руб_рсч'!$C$95,J18),IFERROR(SEARCH('[1]Критерии руб_рсч'!$C$96,J18),IFERROR(SEARCH('[1]Критерии руб_рсч'!$C$97,J18),IFERROR(SEARCH('[1]Критерии руб_рсч'!$C$98,J18),IFERROR(SEARCH('[1]Критерии руб_рсч'!$C$99,J18),IFERROR(SEARCH('[1]Критерии руб_рсч'!$C$100,J18),$AP$1))))))=$AP$1,"-","OK")</f>
        <v>-</v>
      </c>
      <c r="AL18" s="22" t="str">
        <f>IF(IFERROR(SEARCH('[1]Критерии руб_рсч'!$C$102,J18),IFERROR(SEARCH('[1]Критерии руб_рсч'!$C$103,J18),IFERROR(SEARCH('[1]Критерии руб_рсч'!$C$104,J18),IFERROR(SEARCH('[1]Критерии руб_рсч'!$C$105,J18),IFERROR(SEARCH('[1]Критерии руб_рсч'!$C$106,J18),IFERROR(SEARCH('[1]Критерии руб_рсч'!$C$107,J18),$AP$1))))))=$AP$1,"-","OK")</f>
        <v>-</v>
      </c>
      <c r="AM18" s="22" t="str">
        <f>IF(IFERROR(SEARCH('[1]Критерии руб_рсч'!$C$109,J18),IFERROR(SEARCH('[1]Критерии руб_рсч'!$C$109,J18),$AP$1))=$AP$1,"-","OK")</f>
        <v>-</v>
      </c>
    </row>
    <row r="19" spans="1:39" s="1" customFormat="1" ht="12" customHeight="1">
      <c r="A19" s="1" t="s">
        <v>130</v>
      </c>
      <c r="B19" s="25" t="s">
        <v>128</v>
      </c>
      <c r="C19" s="14" t="s">
        <v>41</v>
      </c>
      <c r="D19" s="27">
        <v>0</v>
      </c>
      <c r="E19" s="28">
        <v>9</v>
      </c>
      <c r="F19" s="3"/>
      <c r="G19" s="13"/>
      <c r="H19" s="4"/>
      <c r="I19" s="25" t="s">
        <v>69</v>
      </c>
      <c r="J19" s="25" t="s">
        <v>85</v>
      </c>
      <c r="K19" s="14" t="s">
        <v>42</v>
      </c>
      <c r="L19" s="5" t="str">
        <f>VLOOKUP(O19,[1]Справочник!$A$2:$B$44,2,0)</f>
        <v>опер</v>
      </c>
      <c r="M19" s="29">
        <v>1</v>
      </c>
      <c r="N19" s="29">
        <v>2015</v>
      </c>
      <c r="O19" s="5" t="str">
        <f t="shared" si="0"/>
        <v>bank</v>
      </c>
      <c r="P19" s="24" t="s">
        <v>43</v>
      </c>
      <c r="Q19" s="23">
        <v>1</v>
      </c>
      <c r="R19" s="23">
        <v>2015</v>
      </c>
      <c r="S19" s="23" t="s">
        <v>44</v>
      </c>
      <c r="T19" s="25" t="s">
        <v>89</v>
      </c>
      <c r="U19" s="22" t="str">
        <f>IF(IFERROR(SEARCH('[1]Критерии руб_рсч'!$C$2,J19),IFERROR(SEARCH('[1]Критерии руб_рсч'!$C$3,J19),IFERROR(SEARCH('[1]Критерии руб_рсч'!$C$4,J19),IFERROR(SEARCH('[1]Критерии руб_рсч'!$C$5,J19),IFERROR(SEARCH('[1]Критерии руб_рсч'!$C$6,J19),IFERROR(SEARCH('[1]Критерии руб_рсч'!$C$7,J19),IFERROR(SEARCH('[1]Критерии руб_рсч'!$C$8,J19),IFERROR(SEARCH('[1]Критерии руб_рсч'!$C$8,J19),IFERROR(SEARCH('[1]Критерии руб_рсч'!$C$10,J19),IFERROR(SEARCH('[1]Критерии руб_рсч'!$C$11,J19),"-"))))))))))=$AP$1,"-","OK")</f>
        <v>-</v>
      </c>
      <c r="V19" s="22" t="str">
        <f>IF(IFERROR(SEARCH('[1]Критерии руб_рсч'!$C$13,J19),IFERROR(SEARCH('[1]Критерии руб_рсч'!$C$14,J19),IFERROR(SEARCH('[1]Критерии руб_рсч'!$C$15,J19),IFERROR(SEARCH('[1]Критерии руб_рсч'!$C$16,J19),IFERROR(SEARCH('[1]Критерии руб_рсч'!$C$17,J19),IFERROR(SEARCH('[1]Критерии руб_рсч'!$C$18,J19),IFERROR(SEARCH('[1]Критерии руб_рсч'!$C$19,J19),IFERROR(SEARCH('[1]Критерии руб_рсч'!$C$20,J19),IFERROR(SEARCH('[1]Критерии руб_рсч'!$C$21,J19),IFERROR(SEARCH('[1]Критерии руб_рсч'!$C$22,J19),IFERROR(SEARCH('[1]Критерии руб_рсч'!$C$23,J19),IFERROR(SEARCH('[1]Критерии руб_рсч'!$C$24,J19),IFERROR(SEARCH('[1]Критерии руб_рсч'!$C$25,J19),IFERROR(SEARCH('[1]Критерии руб_рсч'!$C$26,J19),$AP$1))))))))))))))=$AP$1,"-","OK")</f>
        <v>OK</v>
      </c>
      <c r="W19" s="22" t="str">
        <f>IF(IFERROR(SEARCH('[1]Критерии руб_рсч'!$C$28,J19),IFERROR(SEARCH('[1]Критерии руб_рсч'!$C$29,J19),IFERROR(SEARCH('[1]Критерии руб_рсч'!$C$30,J19),$AP$1)))=$AP$1,"-","OK")</f>
        <v>-</v>
      </c>
      <c r="X19" s="22" t="str">
        <f>IF(IFERROR(SEARCH('[1]Критерии руб_рсч'!$C$32,J19),IFERROR(SEARCH('[1]Критерии руб_рсч'!$C$33,J19),IFERROR(SEARCH('[1]Критерии руб_рсч'!$C$34,J19),IFERROR(SEARCH('[1]Критерии руб_рсч'!$C$35,J19),IFERROR(SEARCH('[1]Критерии руб_рсч'!$C$36,J19),$AP$1)))))=$AP$1,"-","OK")</f>
        <v>-</v>
      </c>
      <c r="Y19" s="22" t="str">
        <f>IF(IFERROR(SEARCH('[1]Критерии руб_рсч'!$C$38,J19),IFERROR(SEARCH('[1]Критерии руб_рсч'!$C$39,J19),IFERROR(SEARCH('[1]Критерии руб_рсч'!$C$40,J19),IFERROR(SEARCH('[1]Критерии руб_рсч'!$C$41,J19),IFERROR(SEARCH('[1]Критерии руб_рсч'!$C$42,J19),IFERROR(SEARCH('[1]Критерии руб_рсч'!$C$43,J19),$AP$1))))))=$AP$1,"-","OK")</f>
        <v>-</v>
      </c>
      <c r="Z19" s="22" t="str">
        <f>IF(IFERROR(SEARCH('[1]Критерии руб_рсч'!$C$45,J19),IFERROR(SEARCH('[1]Критерии руб_рсч'!$C$46,J19),IFERROR(SEARCH('[1]Критерии руб_рсч'!$C$47,J19),IFERROR(SEARCH('[1]Критерии руб_рсч'!$C$48,J19),IFERROR(SEARCH('[1]Критерии руб_рсч'!$C$49,J19),IFERROR(SEARCH('[1]Критерии руб_рсч'!$C$50,J19),IFERROR(SEARCH('[1]Критерии руб_рсч'!$C$51,J19),$AP$1)))))))=$AP$1,"-","OK")</f>
        <v>-</v>
      </c>
      <c r="AA19" s="22" t="str">
        <f>IF(IFERROR(SEARCH('[1]Критерии руб_рсч'!$C$53,J19),$AP$1)=$AP$1,"-","OK")</f>
        <v>-</v>
      </c>
      <c r="AB19" s="22" t="str">
        <f>IF(IFERROR(SEARCH('[1]Критерии руб_рсч'!$C$55,J19),IFERROR(SEARCH('[1]Критерии руб_рсч'!$C$56,J19),IFERROR(SEARCH('[1]Критерии руб_рсч'!$C$57,J19),IFERROR(SEARCH('[1]Критерии руб_рсч'!$C$58,J19),IFERROR(SEARCH('[1]Критерии руб_рсч'!$C$59,J19),$AP$1)))))=$AP$1,"-","OK")</f>
        <v>-</v>
      </c>
      <c r="AC19" s="22" t="str">
        <f>IF(IFERROR(SEARCH('[1]Критерии руб_рсч'!$C$61,J19),IFERROR(SEARCH('[1]Критерии руб_рсч'!$C$62,J19),IFERROR(SEARCH('[1]Критерии руб_рсч'!$C$63,J19),IFERROR(SEARCH('[1]Критерии руб_рсч'!$C$64,J19),$AP$1))))=$AP$1,"-","OK")</f>
        <v>-</v>
      </c>
      <c r="AD19" s="22" t="str">
        <f>IF(IFERROR(SEARCH('[1]Критерии руб_рсч'!$C$66,J19),$AP$1)=$AP$1,"-","OK")</f>
        <v>-</v>
      </c>
      <c r="AE19" s="22" t="str">
        <f>IF(IFERROR(SEARCH('[1]Критерии руб_рсч'!$C$68,J19),IFERROR(SEARCH('[1]Критерии руб_рсч'!$C$69,J19),IFERROR(SEARCH('[1]Критерии руб_рсч'!$C$70,J19),IFERROR(SEARCH('[1]Критерии руб_рсч'!$C$71,J19),$AP$1))))=$AP$1,"-","OK")</f>
        <v>-</v>
      </c>
      <c r="AF19" s="22" t="str">
        <f>IF(IFERROR(SEARCH('[1]Критерии руб_рсч'!$C$73,J19),IFERROR(SEARCH('[1]Критерии руб_рсч'!$C$74,J19),IFERROR(SEARCH('[1]Критерии руб_рсч'!$C$75,J19),IFERROR(SEARCH('[1]Критерии руб_рсч'!$C$76,J19),$AP$1))))=$AP$1,"-","OK")</f>
        <v>-</v>
      </c>
      <c r="AG19" s="22" t="str">
        <f>IF(IFERROR(SEARCH('[1]Критерии руб_рсч'!$C$78,J19),IFERROR(SEARCH('[1]Критерии руб_рсч'!$C$79,J19),IFERROR(SEARCH('[1]Критерии руб_рсч'!$C$80,J19),IFERROR(SEARCH('[1]Критерии руб_рсч'!$C$81,J19),$AP$1))))=$AP$1,"-","OK")</f>
        <v>-</v>
      </c>
      <c r="AH19" s="22" t="str">
        <f>IF(IFERROR(SEARCH('[1]Критерии руб_рсч'!$C$83,J19),IFERROR(SEARCH('[1]Критерии руб_рсч'!$C$84,J19),$AP$1))=$AP$1,"-","OK")</f>
        <v>-</v>
      </c>
      <c r="AI19" s="22" t="str">
        <f>IF(IFERROR(SEARCH('[1]Критерии руб_рсч'!$C$86,J19),IFERROR(SEARCH('[1]Критерии руб_рсч'!$C$87,J19),IFERROR(SEARCH('[1]Критерии руб_рсч'!$C$88,J19),$AP$1)))=$AP$1,"-","OK")</f>
        <v>-</v>
      </c>
      <c r="AJ19" s="22" t="str">
        <f>IF(IFERROR(SEARCH('[1]Критерии руб_рсч'!$C$90,J19),IFERROR(SEARCH('[1]Критерии руб_рсч'!$C$91,J19),IFERROR(SEARCH('[1]Критерии руб_рсч'!$C$92,J19),IFERROR(SEARCH('[1]Критерии руб_рсч'!$C$93,J19),$AP$1))))=$AP$1,"-","OK")</f>
        <v>-</v>
      </c>
      <c r="AK19" s="22" t="str">
        <f>IF(IFERROR(SEARCH('[1]Критерии руб_рсч'!$C$95,J19),IFERROR(SEARCH('[1]Критерии руб_рсч'!$C$96,J19),IFERROR(SEARCH('[1]Критерии руб_рсч'!$C$97,J19),IFERROR(SEARCH('[1]Критерии руб_рсч'!$C$98,J19),IFERROR(SEARCH('[1]Критерии руб_рсч'!$C$99,J19),IFERROR(SEARCH('[1]Критерии руб_рсч'!$C$100,J19),$AP$1))))))=$AP$1,"-","OK")</f>
        <v>-</v>
      </c>
      <c r="AL19" s="22" t="str">
        <f>IF(IFERROR(SEARCH('[1]Критерии руб_рсч'!$C$102,J19),IFERROR(SEARCH('[1]Критерии руб_рсч'!$C$103,J19),IFERROR(SEARCH('[1]Критерии руб_рсч'!$C$104,J19),IFERROR(SEARCH('[1]Критерии руб_рсч'!$C$105,J19),IFERROR(SEARCH('[1]Критерии руб_рсч'!$C$106,J19),IFERROR(SEARCH('[1]Критерии руб_рсч'!$C$107,J19),$AP$1))))))=$AP$1,"-","OK")</f>
        <v>-</v>
      </c>
      <c r="AM19" s="22" t="str">
        <f>IF(IFERROR(SEARCH('[1]Критерии руб_рсч'!$C$109,J19),IFERROR(SEARCH('[1]Критерии руб_рсч'!$C$109,J19),$AP$1))=$AP$1,"-","OK")</f>
        <v>-</v>
      </c>
    </row>
    <row r="20" spans="1:39" s="1" customFormat="1" ht="12" customHeight="1">
      <c r="A20" s="1" t="s">
        <v>131</v>
      </c>
      <c r="B20" s="25" t="s">
        <v>128</v>
      </c>
      <c r="C20" s="14" t="s">
        <v>41</v>
      </c>
      <c r="D20" s="27">
        <v>0</v>
      </c>
      <c r="E20" s="28">
        <v>15</v>
      </c>
      <c r="F20" s="3"/>
      <c r="G20" s="13"/>
      <c r="H20" s="4"/>
      <c r="I20" s="25" t="s">
        <v>69</v>
      </c>
      <c r="J20" s="25" t="s">
        <v>132</v>
      </c>
      <c r="K20" s="14" t="s">
        <v>42</v>
      </c>
      <c r="L20" s="5" t="str">
        <f>VLOOKUP(O20,[1]Справочник!$A$2:$B$44,2,0)</f>
        <v>опер</v>
      </c>
      <c r="M20" s="29">
        <v>1</v>
      </c>
      <c r="N20" s="29">
        <v>2015</v>
      </c>
      <c r="O20" s="5" t="str">
        <f t="shared" si="0"/>
        <v>bank</v>
      </c>
      <c r="P20" s="24" t="s">
        <v>43</v>
      </c>
      <c r="Q20" s="23">
        <v>1</v>
      </c>
      <c r="R20" s="23">
        <v>2015</v>
      </c>
      <c r="S20" s="23" t="s">
        <v>44</v>
      </c>
      <c r="T20" s="25" t="s">
        <v>89</v>
      </c>
      <c r="U20" s="22" t="str">
        <f>IF(IFERROR(SEARCH('[1]Критерии руб_рсч'!$C$2,J20),IFERROR(SEARCH('[1]Критерии руб_рсч'!$C$3,J20),IFERROR(SEARCH('[1]Критерии руб_рсч'!$C$4,J20),IFERROR(SEARCH('[1]Критерии руб_рсч'!$C$5,J20),IFERROR(SEARCH('[1]Критерии руб_рсч'!$C$6,J20),IFERROR(SEARCH('[1]Критерии руб_рсч'!$C$7,J20),IFERROR(SEARCH('[1]Критерии руб_рсч'!$C$8,J20),IFERROR(SEARCH('[1]Критерии руб_рсч'!$C$8,J20),IFERROR(SEARCH('[1]Критерии руб_рсч'!$C$10,J20),IFERROR(SEARCH('[1]Критерии руб_рсч'!$C$11,J20),"-"))))))))))=$AP$1,"-","OK")</f>
        <v>-</v>
      </c>
      <c r="V20" s="22" t="str">
        <f>IF(IFERROR(SEARCH('[1]Критерии руб_рсч'!$C$13,J20),IFERROR(SEARCH('[1]Критерии руб_рсч'!$C$14,J20),IFERROR(SEARCH('[1]Критерии руб_рсч'!$C$15,J20),IFERROR(SEARCH('[1]Критерии руб_рсч'!$C$16,J20),IFERROR(SEARCH('[1]Критерии руб_рсч'!$C$17,J20),IFERROR(SEARCH('[1]Критерии руб_рсч'!$C$18,J20),IFERROR(SEARCH('[1]Критерии руб_рсч'!$C$19,J20),IFERROR(SEARCH('[1]Критерии руб_рсч'!$C$20,J20),IFERROR(SEARCH('[1]Критерии руб_рсч'!$C$21,J20),IFERROR(SEARCH('[1]Критерии руб_рсч'!$C$22,J20),IFERROR(SEARCH('[1]Критерии руб_рсч'!$C$23,J20),IFERROR(SEARCH('[1]Критерии руб_рсч'!$C$24,J20),IFERROR(SEARCH('[1]Критерии руб_рсч'!$C$25,J20),IFERROR(SEARCH('[1]Критерии руб_рсч'!$C$26,J20),$AP$1))))))))))))))=$AP$1,"-","OK")</f>
        <v>OK</v>
      </c>
      <c r="W20" s="22" t="str">
        <f>IF(IFERROR(SEARCH('[1]Критерии руб_рсч'!$C$28,J20),IFERROR(SEARCH('[1]Критерии руб_рсч'!$C$29,J20),IFERROR(SEARCH('[1]Критерии руб_рсч'!$C$30,J20),$AP$1)))=$AP$1,"-","OK")</f>
        <v>-</v>
      </c>
      <c r="X20" s="22" t="str">
        <f>IF(IFERROR(SEARCH('[1]Критерии руб_рсч'!$C$32,J20),IFERROR(SEARCH('[1]Критерии руб_рсч'!$C$33,J20),IFERROR(SEARCH('[1]Критерии руб_рсч'!$C$34,J20),IFERROR(SEARCH('[1]Критерии руб_рсч'!$C$35,J20),IFERROR(SEARCH('[1]Критерии руб_рсч'!$C$36,J20),$AP$1)))))=$AP$1,"-","OK")</f>
        <v>-</v>
      </c>
      <c r="Y20" s="22" t="str">
        <f>IF(IFERROR(SEARCH('[1]Критерии руб_рсч'!$C$38,J20),IFERROR(SEARCH('[1]Критерии руб_рсч'!$C$39,J20),IFERROR(SEARCH('[1]Критерии руб_рсч'!$C$40,J20),IFERROR(SEARCH('[1]Критерии руб_рсч'!$C$41,J20),IFERROR(SEARCH('[1]Критерии руб_рсч'!$C$42,J20),IFERROR(SEARCH('[1]Критерии руб_рсч'!$C$43,J20),$AP$1))))))=$AP$1,"-","OK")</f>
        <v>-</v>
      </c>
      <c r="Z20" s="22" t="str">
        <f>IF(IFERROR(SEARCH('[1]Критерии руб_рсч'!$C$45,J20),IFERROR(SEARCH('[1]Критерии руб_рсч'!$C$46,J20),IFERROR(SEARCH('[1]Критерии руб_рсч'!$C$47,J20),IFERROR(SEARCH('[1]Критерии руб_рсч'!$C$48,J20),IFERROR(SEARCH('[1]Критерии руб_рсч'!$C$49,J20),IFERROR(SEARCH('[1]Критерии руб_рсч'!$C$50,J20),IFERROR(SEARCH('[1]Критерии руб_рсч'!$C$51,J20),$AP$1)))))))=$AP$1,"-","OK")</f>
        <v>-</v>
      </c>
      <c r="AA20" s="22" t="str">
        <f>IF(IFERROR(SEARCH('[1]Критерии руб_рсч'!$C$53,J20),$AP$1)=$AP$1,"-","OK")</f>
        <v>-</v>
      </c>
      <c r="AB20" s="22" t="str">
        <f>IF(IFERROR(SEARCH('[1]Критерии руб_рсч'!$C$55,J20),IFERROR(SEARCH('[1]Критерии руб_рсч'!$C$56,J20),IFERROR(SEARCH('[1]Критерии руб_рсч'!$C$57,J20),IFERROR(SEARCH('[1]Критерии руб_рсч'!$C$58,J20),IFERROR(SEARCH('[1]Критерии руб_рсч'!$C$59,J20),$AP$1)))))=$AP$1,"-","OK")</f>
        <v>-</v>
      </c>
      <c r="AC20" s="22" t="str">
        <f>IF(IFERROR(SEARCH('[1]Критерии руб_рсч'!$C$61,J20),IFERROR(SEARCH('[1]Критерии руб_рсч'!$C$62,J20),IFERROR(SEARCH('[1]Критерии руб_рсч'!$C$63,J20),IFERROR(SEARCH('[1]Критерии руб_рсч'!$C$64,J20),$AP$1))))=$AP$1,"-","OK")</f>
        <v>-</v>
      </c>
      <c r="AD20" s="22" t="str">
        <f>IF(IFERROR(SEARCH('[1]Критерии руб_рсч'!$C$66,J20),$AP$1)=$AP$1,"-","OK")</f>
        <v>-</v>
      </c>
      <c r="AE20" s="22" t="str">
        <f>IF(IFERROR(SEARCH('[1]Критерии руб_рсч'!$C$68,J20),IFERROR(SEARCH('[1]Критерии руб_рсч'!$C$69,J20),IFERROR(SEARCH('[1]Критерии руб_рсч'!$C$70,J20),IFERROR(SEARCH('[1]Критерии руб_рсч'!$C$71,J20),$AP$1))))=$AP$1,"-","OK")</f>
        <v>-</v>
      </c>
      <c r="AF20" s="22" t="str">
        <f>IF(IFERROR(SEARCH('[1]Критерии руб_рсч'!$C$73,J20),IFERROR(SEARCH('[1]Критерии руб_рсч'!$C$74,J20),IFERROR(SEARCH('[1]Критерии руб_рсч'!$C$75,J20),IFERROR(SEARCH('[1]Критерии руб_рсч'!$C$76,J20),$AP$1))))=$AP$1,"-","OK")</f>
        <v>-</v>
      </c>
      <c r="AG20" s="22" t="str">
        <f>IF(IFERROR(SEARCH('[1]Критерии руб_рсч'!$C$78,J20),IFERROR(SEARCH('[1]Критерии руб_рсч'!$C$79,J20),IFERROR(SEARCH('[1]Критерии руб_рсч'!$C$80,J20),IFERROR(SEARCH('[1]Критерии руб_рсч'!$C$81,J20),$AP$1))))=$AP$1,"-","OK")</f>
        <v>-</v>
      </c>
      <c r="AH20" s="22" t="str">
        <f>IF(IFERROR(SEARCH('[1]Критерии руб_рсч'!$C$83,J20),IFERROR(SEARCH('[1]Критерии руб_рсч'!$C$84,J20),$AP$1))=$AP$1,"-","OK")</f>
        <v>-</v>
      </c>
      <c r="AI20" s="22" t="str">
        <f>IF(IFERROR(SEARCH('[1]Критерии руб_рсч'!$C$86,J20),IFERROR(SEARCH('[1]Критерии руб_рсч'!$C$87,J20),IFERROR(SEARCH('[1]Критерии руб_рсч'!$C$88,J20),$AP$1)))=$AP$1,"-","OK")</f>
        <v>-</v>
      </c>
      <c r="AJ20" s="22" t="str">
        <f>IF(IFERROR(SEARCH('[1]Критерии руб_рсч'!$C$90,J20),IFERROR(SEARCH('[1]Критерии руб_рсч'!$C$91,J20),IFERROR(SEARCH('[1]Критерии руб_рсч'!$C$92,J20),IFERROR(SEARCH('[1]Критерии руб_рсч'!$C$93,J20),$AP$1))))=$AP$1,"-","OK")</f>
        <v>-</v>
      </c>
      <c r="AK20" s="22" t="str">
        <f>IF(IFERROR(SEARCH('[1]Критерии руб_рсч'!$C$95,J20),IFERROR(SEARCH('[1]Критерии руб_рсч'!$C$96,J20),IFERROR(SEARCH('[1]Критерии руб_рсч'!$C$97,J20),IFERROR(SEARCH('[1]Критерии руб_рсч'!$C$98,J20),IFERROR(SEARCH('[1]Критерии руб_рсч'!$C$99,J20),IFERROR(SEARCH('[1]Критерии руб_рсч'!$C$100,J20),$AP$1))))))=$AP$1,"-","OK")</f>
        <v>-</v>
      </c>
      <c r="AL20" s="22" t="str">
        <f>IF(IFERROR(SEARCH('[1]Критерии руб_рсч'!$C$102,J20),IFERROR(SEARCH('[1]Критерии руб_рсч'!$C$103,J20),IFERROR(SEARCH('[1]Критерии руб_рсч'!$C$104,J20),IFERROR(SEARCH('[1]Критерии руб_рсч'!$C$105,J20),IFERROR(SEARCH('[1]Критерии руб_рсч'!$C$106,J20),IFERROR(SEARCH('[1]Критерии руб_рсч'!$C$107,J20),$AP$1))))))=$AP$1,"-","OK")</f>
        <v>-</v>
      </c>
      <c r="AM20" s="22" t="str">
        <f>IF(IFERROR(SEARCH('[1]Критерии руб_рсч'!$C$109,J20),IFERROR(SEARCH('[1]Критерии руб_рсч'!$C$109,J20),$AP$1))=$AP$1,"-","OK")</f>
        <v>-</v>
      </c>
    </row>
    <row r="21" spans="1:39" s="1" customFormat="1" ht="12" customHeight="1">
      <c r="A21" s="1" t="s">
        <v>133</v>
      </c>
      <c r="B21" s="25" t="s">
        <v>128</v>
      </c>
      <c r="C21" s="14" t="s">
        <v>41</v>
      </c>
      <c r="D21" s="27">
        <v>0</v>
      </c>
      <c r="E21" s="28">
        <v>25</v>
      </c>
      <c r="F21" s="3"/>
      <c r="G21" s="13"/>
      <c r="H21" s="4"/>
      <c r="I21" s="25" t="s">
        <v>69</v>
      </c>
      <c r="J21" s="25" t="s">
        <v>82</v>
      </c>
      <c r="K21" s="14" t="s">
        <v>42</v>
      </c>
      <c r="L21" s="5" t="str">
        <f>VLOOKUP(O21,[1]Справочник!$A$2:$B$44,2,0)</f>
        <v>опер</v>
      </c>
      <c r="M21" s="29">
        <v>1</v>
      </c>
      <c r="N21" s="29">
        <v>2015</v>
      </c>
      <c r="O21" s="5" t="str">
        <f t="shared" si="0"/>
        <v>bank</v>
      </c>
      <c r="P21" s="24" t="s">
        <v>43</v>
      </c>
      <c r="Q21" s="23">
        <v>1</v>
      </c>
      <c r="R21" s="23">
        <v>2015</v>
      </c>
      <c r="S21" s="23" t="s">
        <v>44</v>
      </c>
      <c r="T21" s="25" t="s">
        <v>89</v>
      </c>
      <c r="U21" s="22" t="str">
        <f>IF(IFERROR(SEARCH('[1]Критерии руб_рсч'!$C$2,J21),IFERROR(SEARCH('[1]Критерии руб_рсч'!$C$3,J21),IFERROR(SEARCH('[1]Критерии руб_рсч'!$C$4,J21),IFERROR(SEARCH('[1]Критерии руб_рсч'!$C$5,J21),IFERROR(SEARCH('[1]Критерии руб_рсч'!$C$6,J21),IFERROR(SEARCH('[1]Критерии руб_рсч'!$C$7,J21),IFERROR(SEARCH('[1]Критерии руб_рсч'!$C$8,J21),IFERROR(SEARCH('[1]Критерии руб_рсч'!$C$8,J21),IFERROR(SEARCH('[1]Критерии руб_рсч'!$C$10,J21),IFERROR(SEARCH('[1]Критерии руб_рсч'!$C$11,J21),"-"))))))))))=$AP$1,"-","OK")</f>
        <v>-</v>
      </c>
      <c r="V21" s="22" t="str">
        <f>IF(IFERROR(SEARCH('[1]Критерии руб_рсч'!$C$13,J21),IFERROR(SEARCH('[1]Критерии руб_рсч'!$C$14,J21),IFERROR(SEARCH('[1]Критерии руб_рсч'!$C$15,J21),IFERROR(SEARCH('[1]Критерии руб_рсч'!$C$16,J21),IFERROR(SEARCH('[1]Критерии руб_рсч'!$C$17,J21),IFERROR(SEARCH('[1]Критерии руб_рсч'!$C$18,J21),IFERROR(SEARCH('[1]Критерии руб_рсч'!$C$19,J21),IFERROR(SEARCH('[1]Критерии руб_рсч'!$C$20,J21),IFERROR(SEARCH('[1]Критерии руб_рсч'!$C$21,J21),IFERROR(SEARCH('[1]Критерии руб_рсч'!$C$22,J21),IFERROR(SEARCH('[1]Критерии руб_рсч'!$C$23,J21),IFERROR(SEARCH('[1]Критерии руб_рсч'!$C$24,J21),IFERROR(SEARCH('[1]Критерии руб_рсч'!$C$25,J21),IFERROR(SEARCH('[1]Критерии руб_рсч'!$C$26,J21),$AP$1))))))))))))))=$AP$1,"-","OK")</f>
        <v>OK</v>
      </c>
      <c r="W21" s="22" t="str">
        <f>IF(IFERROR(SEARCH('[1]Критерии руб_рсч'!$C$28,J21),IFERROR(SEARCH('[1]Критерии руб_рсч'!$C$29,J21),IFERROR(SEARCH('[1]Критерии руб_рсч'!$C$30,J21),$AP$1)))=$AP$1,"-","OK")</f>
        <v>-</v>
      </c>
      <c r="X21" s="22" t="str">
        <f>IF(IFERROR(SEARCH('[1]Критерии руб_рсч'!$C$32,J21),IFERROR(SEARCH('[1]Критерии руб_рсч'!$C$33,J21),IFERROR(SEARCH('[1]Критерии руб_рсч'!$C$34,J21),IFERROR(SEARCH('[1]Критерии руб_рсч'!$C$35,J21),IFERROR(SEARCH('[1]Критерии руб_рсч'!$C$36,J21),$AP$1)))))=$AP$1,"-","OK")</f>
        <v>-</v>
      </c>
      <c r="Y21" s="22" t="str">
        <f>IF(IFERROR(SEARCH('[1]Критерии руб_рсч'!$C$38,J21),IFERROR(SEARCH('[1]Критерии руб_рсч'!$C$39,J21),IFERROR(SEARCH('[1]Критерии руб_рсч'!$C$40,J21),IFERROR(SEARCH('[1]Критерии руб_рсч'!$C$41,J21),IFERROR(SEARCH('[1]Критерии руб_рсч'!$C$42,J21),IFERROR(SEARCH('[1]Критерии руб_рсч'!$C$43,J21),$AP$1))))))=$AP$1,"-","OK")</f>
        <v>-</v>
      </c>
      <c r="Z21" s="22" t="str">
        <f>IF(IFERROR(SEARCH('[1]Критерии руб_рсч'!$C$45,J21),IFERROR(SEARCH('[1]Критерии руб_рсч'!$C$46,J21),IFERROR(SEARCH('[1]Критерии руб_рсч'!$C$47,J21),IFERROR(SEARCH('[1]Критерии руб_рсч'!$C$48,J21),IFERROR(SEARCH('[1]Критерии руб_рсч'!$C$49,J21),IFERROR(SEARCH('[1]Критерии руб_рсч'!$C$50,J21),IFERROR(SEARCH('[1]Критерии руб_рсч'!$C$51,J21),$AP$1)))))))=$AP$1,"-","OK")</f>
        <v>-</v>
      </c>
      <c r="AA21" s="22" t="str">
        <f>IF(IFERROR(SEARCH('[1]Критерии руб_рсч'!$C$53,J21),$AP$1)=$AP$1,"-","OK")</f>
        <v>-</v>
      </c>
      <c r="AB21" s="22" t="str">
        <f>IF(IFERROR(SEARCH('[1]Критерии руб_рсч'!$C$55,J21),IFERROR(SEARCH('[1]Критерии руб_рсч'!$C$56,J21),IFERROR(SEARCH('[1]Критерии руб_рсч'!$C$57,J21),IFERROR(SEARCH('[1]Критерии руб_рсч'!$C$58,J21),IFERROR(SEARCH('[1]Критерии руб_рсч'!$C$59,J21),$AP$1)))))=$AP$1,"-","OK")</f>
        <v>-</v>
      </c>
      <c r="AC21" s="22" t="str">
        <f>IF(IFERROR(SEARCH('[1]Критерии руб_рсч'!$C$61,J21),IFERROR(SEARCH('[1]Критерии руб_рсч'!$C$62,J21),IFERROR(SEARCH('[1]Критерии руб_рсч'!$C$63,J21),IFERROR(SEARCH('[1]Критерии руб_рсч'!$C$64,J21),$AP$1))))=$AP$1,"-","OK")</f>
        <v>-</v>
      </c>
      <c r="AD21" s="22" t="str">
        <f>IF(IFERROR(SEARCH('[1]Критерии руб_рсч'!$C$66,J21),$AP$1)=$AP$1,"-","OK")</f>
        <v>-</v>
      </c>
      <c r="AE21" s="22" t="str">
        <f>IF(IFERROR(SEARCH('[1]Критерии руб_рсч'!$C$68,J21),IFERROR(SEARCH('[1]Критерии руб_рсч'!$C$69,J21),IFERROR(SEARCH('[1]Критерии руб_рсч'!$C$70,J21),IFERROR(SEARCH('[1]Критерии руб_рсч'!$C$71,J21),$AP$1))))=$AP$1,"-","OK")</f>
        <v>-</v>
      </c>
      <c r="AF21" s="22" t="str">
        <f>IF(IFERROR(SEARCH('[1]Критерии руб_рсч'!$C$73,J21),IFERROR(SEARCH('[1]Критерии руб_рсч'!$C$74,J21),IFERROR(SEARCH('[1]Критерии руб_рсч'!$C$75,J21),IFERROR(SEARCH('[1]Критерии руб_рсч'!$C$76,J21),$AP$1))))=$AP$1,"-","OK")</f>
        <v>-</v>
      </c>
      <c r="AG21" s="22" t="str">
        <f>IF(IFERROR(SEARCH('[1]Критерии руб_рсч'!$C$78,J21),IFERROR(SEARCH('[1]Критерии руб_рсч'!$C$79,J21),IFERROR(SEARCH('[1]Критерии руб_рсч'!$C$80,J21),IFERROR(SEARCH('[1]Критерии руб_рсч'!$C$81,J21),$AP$1))))=$AP$1,"-","OK")</f>
        <v>-</v>
      </c>
      <c r="AH21" s="22" t="str">
        <f>IF(IFERROR(SEARCH('[1]Критерии руб_рсч'!$C$83,J21),IFERROR(SEARCH('[1]Критерии руб_рсч'!$C$84,J21),$AP$1))=$AP$1,"-","OK")</f>
        <v>-</v>
      </c>
      <c r="AI21" s="22" t="str">
        <f>IF(IFERROR(SEARCH('[1]Критерии руб_рсч'!$C$86,J21),IFERROR(SEARCH('[1]Критерии руб_рсч'!$C$87,J21),IFERROR(SEARCH('[1]Критерии руб_рсч'!$C$88,J21),$AP$1)))=$AP$1,"-","OK")</f>
        <v>-</v>
      </c>
      <c r="AJ21" s="22" t="str">
        <f>IF(IFERROR(SEARCH('[1]Критерии руб_рсч'!$C$90,J21),IFERROR(SEARCH('[1]Критерии руб_рсч'!$C$91,J21),IFERROR(SEARCH('[1]Критерии руб_рсч'!$C$92,J21),IFERROR(SEARCH('[1]Критерии руб_рсч'!$C$93,J21),$AP$1))))=$AP$1,"-","OK")</f>
        <v>-</v>
      </c>
      <c r="AK21" s="22" t="str">
        <f>IF(IFERROR(SEARCH('[1]Критерии руб_рсч'!$C$95,J21),IFERROR(SEARCH('[1]Критерии руб_рсч'!$C$96,J21),IFERROR(SEARCH('[1]Критерии руб_рсч'!$C$97,J21),IFERROR(SEARCH('[1]Критерии руб_рсч'!$C$98,J21),IFERROR(SEARCH('[1]Критерии руб_рсч'!$C$99,J21),IFERROR(SEARCH('[1]Критерии руб_рсч'!$C$100,J21),$AP$1))))))=$AP$1,"-","OK")</f>
        <v>-</v>
      </c>
      <c r="AL21" s="22" t="str">
        <f>IF(IFERROR(SEARCH('[1]Критерии руб_рсч'!$C$102,J21),IFERROR(SEARCH('[1]Критерии руб_рсч'!$C$103,J21),IFERROR(SEARCH('[1]Критерии руб_рсч'!$C$104,J21),IFERROR(SEARCH('[1]Критерии руб_рсч'!$C$105,J21),IFERROR(SEARCH('[1]Критерии руб_рсч'!$C$106,J21),IFERROR(SEARCH('[1]Критерии руб_рсч'!$C$107,J21),$AP$1))))))=$AP$1,"-","OK")</f>
        <v>-</v>
      </c>
      <c r="AM21" s="22" t="str">
        <f>IF(IFERROR(SEARCH('[1]Критерии руб_рсч'!$C$109,J21),IFERROR(SEARCH('[1]Критерии руб_рсч'!$C$109,J21),$AP$1))=$AP$1,"-","OK")</f>
        <v>-</v>
      </c>
    </row>
    <row r="22" spans="1:39" s="1" customFormat="1" ht="12" customHeight="1">
      <c r="A22" s="1" t="s">
        <v>134</v>
      </c>
      <c r="B22" s="25" t="s">
        <v>128</v>
      </c>
      <c r="C22" s="14" t="s">
        <v>41</v>
      </c>
      <c r="D22" s="27">
        <v>0</v>
      </c>
      <c r="E22" s="28">
        <v>50</v>
      </c>
      <c r="F22" s="3"/>
      <c r="G22" s="13"/>
      <c r="H22" s="4"/>
      <c r="I22" s="25" t="s">
        <v>69</v>
      </c>
      <c r="J22" s="25" t="s">
        <v>86</v>
      </c>
      <c r="K22" s="14" t="s">
        <v>42</v>
      </c>
      <c r="L22" s="5" t="str">
        <f>VLOOKUP(O22,[1]Справочник!$A$2:$B$44,2,0)</f>
        <v>опер</v>
      </c>
      <c r="M22" s="29">
        <v>1</v>
      </c>
      <c r="N22" s="29">
        <v>2015</v>
      </c>
      <c r="O22" s="5" t="str">
        <f t="shared" si="0"/>
        <v>bank</v>
      </c>
      <c r="P22" s="24" t="s">
        <v>43</v>
      </c>
      <c r="Q22" s="23">
        <v>1</v>
      </c>
      <c r="R22" s="23">
        <v>2015</v>
      </c>
      <c r="S22" s="23" t="s">
        <v>44</v>
      </c>
      <c r="T22" s="25" t="s">
        <v>89</v>
      </c>
      <c r="U22" s="22" t="str">
        <f>IF(IFERROR(SEARCH('[1]Критерии руб_рсч'!$C$2,J22),IFERROR(SEARCH('[1]Критерии руб_рсч'!$C$3,J22),IFERROR(SEARCH('[1]Критерии руб_рсч'!$C$4,J22),IFERROR(SEARCH('[1]Критерии руб_рсч'!$C$5,J22),IFERROR(SEARCH('[1]Критерии руб_рсч'!$C$6,J22),IFERROR(SEARCH('[1]Критерии руб_рсч'!$C$7,J22),IFERROR(SEARCH('[1]Критерии руб_рсч'!$C$8,J22),IFERROR(SEARCH('[1]Критерии руб_рсч'!$C$8,J22),IFERROR(SEARCH('[1]Критерии руб_рсч'!$C$10,J22),IFERROR(SEARCH('[1]Критерии руб_рсч'!$C$11,J22),"-"))))))))))=$AP$1,"-","OK")</f>
        <v>-</v>
      </c>
      <c r="V22" s="22" t="str">
        <f>IF(IFERROR(SEARCH('[1]Критерии руб_рсч'!$C$13,J22),IFERROR(SEARCH('[1]Критерии руб_рсч'!$C$14,J22),IFERROR(SEARCH('[1]Критерии руб_рсч'!$C$15,J22),IFERROR(SEARCH('[1]Критерии руб_рсч'!$C$16,J22),IFERROR(SEARCH('[1]Критерии руб_рсч'!$C$17,J22),IFERROR(SEARCH('[1]Критерии руб_рсч'!$C$18,J22),IFERROR(SEARCH('[1]Критерии руб_рсч'!$C$19,J22),IFERROR(SEARCH('[1]Критерии руб_рсч'!$C$20,J22),IFERROR(SEARCH('[1]Критерии руб_рсч'!$C$21,J22),IFERROR(SEARCH('[1]Критерии руб_рсч'!$C$22,J22),IFERROR(SEARCH('[1]Критерии руб_рсч'!$C$23,J22),IFERROR(SEARCH('[1]Критерии руб_рсч'!$C$24,J22),IFERROR(SEARCH('[1]Критерии руб_рсч'!$C$25,J22),IFERROR(SEARCH('[1]Критерии руб_рсч'!$C$26,J22),$AP$1))))))))))))))=$AP$1,"-","OK")</f>
        <v>OK</v>
      </c>
      <c r="W22" s="22" t="str">
        <f>IF(IFERROR(SEARCH('[1]Критерии руб_рсч'!$C$28,J22),IFERROR(SEARCH('[1]Критерии руб_рсч'!$C$29,J22),IFERROR(SEARCH('[1]Критерии руб_рсч'!$C$30,J22),$AP$1)))=$AP$1,"-","OK")</f>
        <v>-</v>
      </c>
      <c r="X22" s="22" t="str">
        <f>IF(IFERROR(SEARCH('[1]Критерии руб_рсч'!$C$32,J22),IFERROR(SEARCH('[1]Критерии руб_рсч'!$C$33,J22),IFERROR(SEARCH('[1]Критерии руб_рсч'!$C$34,J22),IFERROR(SEARCH('[1]Критерии руб_рсч'!$C$35,J22),IFERROR(SEARCH('[1]Критерии руб_рсч'!$C$36,J22),$AP$1)))))=$AP$1,"-","OK")</f>
        <v>-</v>
      </c>
      <c r="Y22" s="22" t="str">
        <f>IF(IFERROR(SEARCH('[1]Критерии руб_рсч'!$C$38,J22),IFERROR(SEARCH('[1]Критерии руб_рсч'!$C$39,J22),IFERROR(SEARCH('[1]Критерии руб_рсч'!$C$40,J22),IFERROR(SEARCH('[1]Критерии руб_рсч'!$C$41,J22),IFERROR(SEARCH('[1]Критерии руб_рсч'!$C$42,J22),IFERROR(SEARCH('[1]Критерии руб_рсч'!$C$43,J22),$AP$1))))))=$AP$1,"-","OK")</f>
        <v>-</v>
      </c>
      <c r="Z22" s="22" t="str">
        <f>IF(IFERROR(SEARCH('[1]Критерии руб_рсч'!$C$45,J22),IFERROR(SEARCH('[1]Критерии руб_рсч'!$C$46,J22),IFERROR(SEARCH('[1]Критерии руб_рсч'!$C$47,J22),IFERROR(SEARCH('[1]Критерии руб_рсч'!$C$48,J22),IFERROR(SEARCH('[1]Критерии руб_рсч'!$C$49,J22),IFERROR(SEARCH('[1]Критерии руб_рсч'!$C$50,J22),IFERROR(SEARCH('[1]Критерии руб_рсч'!$C$51,J22),$AP$1)))))))=$AP$1,"-","OK")</f>
        <v>-</v>
      </c>
      <c r="AA22" s="22" t="str">
        <f>IF(IFERROR(SEARCH('[1]Критерии руб_рсч'!$C$53,J22),$AP$1)=$AP$1,"-","OK")</f>
        <v>-</v>
      </c>
      <c r="AB22" s="22" t="str">
        <f>IF(IFERROR(SEARCH('[1]Критерии руб_рсч'!$C$55,J22),IFERROR(SEARCH('[1]Критерии руб_рсч'!$C$56,J22),IFERROR(SEARCH('[1]Критерии руб_рсч'!$C$57,J22),IFERROR(SEARCH('[1]Критерии руб_рсч'!$C$58,J22),IFERROR(SEARCH('[1]Критерии руб_рсч'!$C$59,J22),$AP$1)))))=$AP$1,"-","OK")</f>
        <v>-</v>
      </c>
      <c r="AC22" s="22" t="str">
        <f>IF(IFERROR(SEARCH('[1]Критерии руб_рсч'!$C$61,J22),IFERROR(SEARCH('[1]Критерии руб_рсч'!$C$62,J22),IFERROR(SEARCH('[1]Критерии руб_рсч'!$C$63,J22),IFERROR(SEARCH('[1]Критерии руб_рсч'!$C$64,J22),$AP$1))))=$AP$1,"-","OK")</f>
        <v>-</v>
      </c>
      <c r="AD22" s="22" t="str">
        <f>IF(IFERROR(SEARCH('[1]Критерии руб_рсч'!$C$66,J22),$AP$1)=$AP$1,"-","OK")</f>
        <v>-</v>
      </c>
      <c r="AE22" s="22" t="str">
        <f>IF(IFERROR(SEARCH('[1]Критерии руб_рсч'!$C$68,J22),IFERROR(SEARCH('[1]Критерии руб_рсч'!$C$69,J22),IFERROR(SEARCH('[1]Критерии руб_рсч'!$C$70,J22),IFERROR(SEARCH('[1]Критерии руб_рсч'!$C$71,J22),$AP$1))))=$AP$1,"-","OK")</f>
        <v>-</v>
      </c>
      <c r="AF22" s="22" t="str">
        <f>IF(IFERROR(SEARCH('[1]Критерии руб_рсч'!$C$73,J22),IFERROR(SEARCH('[1]Критерии руб_рсч'!$C$74,J22),IFERROR(SEARCH('[1]Критерии руб_рсч'!$C$75,J22),IFERROR(SEARCH('[1]Критерии руб_рсч'!$C$76,J22),$AP$1))))=$AP$1,"-","OK")</f>
        <v>-</v>
      </c>
      <c r="AG22" s="22" t="str">
        <f>IF(IFERROR(SEARCH('[1]Критерии руб_рсч'!$C$78,J22),IFERROR(SEARCH('[1]Критерии руб_рсч'!$C$79,J22),IFERROR(SEARCH('[1]Критерии руб_рсч'!$C$80,J22),IFERROR(SEARCH('[1]Критерии руб_рсч'!$C$81,J22),$AP$1))))=$AP$1,"-","OK")</f>
        <v>-</v>
      </c>
      <c r="AH22" s="22" t="str">
        <f>IF(IFERROR(SEARCH('[1]Критерии руб_рсч'!$C$83,J22),IFERROR(SEARCH('[1]Критерии руб_рсч'!$C$84,J22),$AP$1))=$AP$1,"-","OK")</f>
        <v>-</v>
      </c>
      <c r="AI22" s="22" t="str">
        <f>IF(IFERROR(SEARCH('[1]Критерии руб_рсч'!$C$86,J22),IFERROR(SEARCH('[1]Критерии руб_рсч'!$C$87,J22),IFERROR(SEARCH('[1]Критерии руб_рсч'!$C$88,J22),$AP$1)))=$AP$1,"-","OK")</f>
        <v>-</v>
      </c>
      <c r="AJ22" s="22" t="str">
        <f>IF(IFERROR(SEARCH('[1]Критерии руб_рсч'!$C$90,J22),IFERROR(SEARCH('[1]Критерии руб_рсч'!$C$91,J22),IFERROR(SEARCH('[1]Критерии руб_рсч'!$C$92,J22),IFERROR(SEARCH('[1]Критерии руб_рсч'!$C$93,J22),$AP$1))))=$AP$1,"-","OK")</f>
        <v>-</v>
      </c>
      <c r="AK22" s="22" t="str">
        <f>IF(IFERROR(SEARCH('[1]Критерии руб_рсч'!$C$95,J22),IFERROR(SEARCH('[1]Критерии руб_рсч'!$C$96,J22),IFERROR(SEARCH('[1]Критерии руб_рсч'!$C$97,J22),IFERROR(SEARCH('[1]Критерии руб_рсч'!$C$98,J22),IFERROR(SEARCH('[1]Критерии руб_рсч'!$C$99,J22),IFERROR(SEARCH('[1]Критерии руб_рсч'!$C$100,J22),$AP$1))))))=$AP$1,"-","OK")</f>
        <v>-</v>
      </c>
      <c r="AL22" s="22" t="str">
        <f>IF(IFERROR(SEARCH('[1]Критерии руб_рсч'!$C$102,J22),IFERROR(SEARCH('[1]Критерии руб_рсч'!$C$103,J22),IFERROR(SEARCH('[1]Критерии руб_рсч'!$C$104,J22),IFERROR(SEARCH('[1]Критерии руб_рсч'!$C$105,J22),IFERROR(SEARCH('[1]Критерии руб_рсч'!$C$106,J22),IFERROR(SEARCH('[1]Критерии руб_рсч'!$C$107,J22),$AP$1))))))=$AP$1,"-","OK")</f>
        <v>-</v>
      </c>
      <c r="AM22" s="22" t="str">
        <f>IF(IFERROR(SEARCH('[1]Критерии руб_рсч'!$C$109,J22),IFERROR(SEARCH('[1]Критерии руб_рсч'!$C$109,J22),$AP$1))=$AP$1,"-","OK")</f>
        <v>-</v>
      </c>
    </row>
    <row r="23" spans="1:39" s="1" customFormat="1" ht="12" customHeight="1">
      <c r="A23" s="1" t="s">
        <v>135</v>
      </c>
      <c r="B23" s="25" t="s">
        <v>128</v>
      </c>
      <c r="C23" s="14" t="s">
        <v>41</v>
      </c>
      <c r="D23" s="27">
        <v>0</v>
      </c>
      <c r="E23" s="26">
        <v>15000</v>
      </c>
      <c r="F23" s="3"/>
      <c r="G23" s="13"/>
      <c r="H23" s="4"/>
      <c r="I23" s="25" t="s">
        <v>65</v>
      </c>
      <c r="J23" s="25" t="s">
        <v>136</v>
      </c>
      <c r="K23" s="14" t="s">
        <v>42</v>
      </c>
      <c r="L23" s="5" t="str">
        <f>VLOOKUP(O23,[1]Справочник!$A$2:$B$44,2,0)</f>
        <v>фин</v>
      </c>
      <c r="M23" s="29">
        <v>1</v>
      </c>
      <c r="N23" s="29">
        <v>2015</v>
      </c>
      <c r="O23" s="5" t="str">
        <f t="shared" si="0"/>
        <v>фин</v>
      </c>
      <c r="P23" s="24" t="s">
        <v>43</v>
      </c>
      <c r="Q23" s="23">
        <v>1</v>
      </c>
      <c r="R23" s="23">
        <v>2015</v>
      </c>
      <c r="S23" s="23" t="s">
        <v>44</v>
      </c>
      <c r="T23" s="25" t="s">
        <v>91</v>
      </c>
      <c r="U23" s="22" t="str">
        <f>IF(IFERROR(SEARCH('[1]Критерии руб_рсч'!$C$2,J23),IFERROR(SEARCH('[1]Критерии руб_рсч'!$C$3,J23),IFERROR(SEARCH('[1]Критерии руб_рсч'!$C$4,J23),IFERROR(SEARCH('[1]Критерии руб_рсч'!$C$5,J23),IFERROR(SEARCH('[1]Критерии руб_рсч'!$C$6,J23),IFERROR(SEARCH('[1]Критерии руб_рсч'!$C$7,J23),IFERROR(SEARCH('[1]Критерии руб_рсч'!$C$8,J23),IFERROR(SEARCH('[1]Критерии руб_рсч'!$C$8,J23),IFERROR(SEARCH('[1]Критерии руб_рсч'!$C$10,J23),IFERROR(SEARCH('[1]Критерии руб_рсч'!$C$11,J23),"-"))))))))))=$AP$1,"-","OK")</f>
        <v>OK</v>
      </c>
      <c r="V23" s="22" t="str">
        <f>IF(IFERROR(SEARCH('[1]Критерии руб_рсч'!$C$13,J23),IFERROR(SEARCH('[1]Критерии руб_рсч'!$C$14,J23),IFERROR(SEARCH('[1]Критерии руб_рсч'!$C$15,J23),IFERROR(SEARCH('[1]Критерии руб_рсч'!$C$16,J23),IFERROR(SEARCH('[1]Критерии руб_рсч'!$C$17,J23),IFERROR(SEARCH('[1]Критерии руб_рсч'!$C$18,J23),IFERROR(SEARCH('[1]Критерии руб_рсч'!$C$19,J23),IFERROR(SEARCH('[1]Критерии руб_рсч'!$C$20,J23),IFERROR(SEARCH('[1]Критерии руб_рсч'!$C$21,J23),IFERROR(SEARCH('[1]Критерии руб_рсч'!$C$22,J23),IFERROR(SEARCH('[1]Критерии руб_рсч'!$C$23,J23),IFERROR(SEARCH('[1]Критерии руб_рсч'!$C$24,J23),IFERROR(SEARCH('[1]Критерии руб_рсч'!$C$25,J23),IFERROR(SEARCH('[1]Критерии руб_рсч'!$C$26,J23),$AP$1))))))))))))))=$AP$1,"-","OK")</f>
        <v>-</v>
      </c>
      <c r="W23" s="22" t="str">
        <f>IF(IFERROR(SEARCH('[1]Критерии руб_рсч'!$C$28,J23),IFERROR(SEARCH('[1]Критерии руб_рсч'!$C$29,J23),IFERROR(SEARCH('[1]Критерии руб_рсч'!$C$30,J23),$AP$1)))=$AP$1,"-","OK")</f>
        <v>-</v>
      </c>
      <c r="X23" s="22" t="str">
        <f>IF(IFERROR(SEARCH('[1]Критерии руб_рсч'!$C$32,J23),IFERROR(SEARCH('[1]Критерии руб_рсч'!$C$33,J23),IFERROR(SEARCH('[1]Критерии руб_рсч'!$C$34,J23),IFERROR(SEARCH('[1]Критерии руб_рсч'!$C$35,J23),IFERROR(SEARCH('[1]Критерии руб_рсч'!$C$36,J23),$AP$1)))))=$AP$1,"-","OK")</f>
        <v>-</v>
      </c>
      <c r="Y23" s="22" t="str">
        <f>IF(IFERROR(SEARCH('[1]Критерии руб_рсч'!$C$38,J23),IFERROR(SEARCH('[1]Критерии руб_рсч'!$C$39,J23),IFERROR(SEARCH('[1]Критерии руб_рсч'!$C$40,J23),IFERROR(SEARCH('[1]Критерии руб_рсч'!$C$41,J23),IFERROR(SEARCH('[1]Критерии руб_рсч'!$C$42,J23),IFERROR(SEARCH('[1]Критерии руб_рсч'!$C$43,J23),$AP$1))))))=$AP$1,"-","OK")</f>
        <v>-</v>
      </c>
      <c r="Z23" s="22" t="str">
        <f>IF(IFERROR(SEARCH('[1]Критерии руб_рсч'!$C$45,J23),IFERROR(SEARCH('[1]Критерии руб_рсч'!$C$46,J23),IFERROR(SEARCH('[1]Критерии руб_рсч'!$C$47,J23),IFERROR(SEARCH('[1]Критерии руб_рсч'!$C$48,J23),IFERROR(SEARCH('[1]Критерии руб_рсч'!$C$49,J23),IFERROR(SEARCH('[1]Критерии руб_рсч'!$C$50,J23),IFERROR(SEARCH('[1]Критерии руб_рсч'!$C$51,J23),$AP$1)))))))=$AP$1,"-","OK")</f>
        <v>-</v>
      </c>
      <c r="AA23" s="22" t="str">
        <f>IF(IFERROR(SEARCH('[1]Критерии руб_рсч'!$C$53,J23),$AP$1)=$AP$1,"-","OK")</f>
        <v>-</v>
      </c>
      <c r="AB23" s="22" t="str">
        <f>IF(IFERROR(SEARCH('[1]Критерии руб_рсч'!$C$55,J23),IFERROR(SEARCH('[1]Критерии руб_рсч'!$C$56,J23),IFERROR(SEARCH('[1]Критерии руб_рсч'!$C$57,J23),IFERROR(SEARCH('[1]Критерии руб_рсч'!$C$58,J23),IFERROR(SEARCH('[1]Критерии руб_рсч'!$C$59,J23),$AP$1)))))=$AP$1,"-","OK")</f>
        <v>-</v>
      </c>
      <c r="AC23" s="22" t="str">
        <f>IF(IFERROR(SEARCH('[1]Критерии руб_рсч'!$C$61,J23),IFERROR(SEARCH('[1]Критерии руб_рсч'!$C$62,J23),IFERROR(SEARCH('[1]Критерии руб_рсч'!$C$63,J23),IFERROR(SEARCH('[1]Критерии руб_рсч'!$C$64,J23),$AP$1))))=$AP$1,"-","OK")</f>
        <v>-</v>
      </c>
      <c r="AD23" s="22" t="str">
        <f>IF(IFERROR(SEARCH('[1]Критерии руб_рсч'!$C$66,J23),$AP$1)=$AP$1,"-","OK")</f>
        <v>-</v>
      </c>
      <c r="AE23" s="22" t="str">
        <f>IF(IFERROR(SEARCH('[1]Критерии руб_рсч'!$C$68,J23),IFERROR(SEARCH('[1]Критерии руб_рсч'!$C$69,J23),IFERROR(SEARCH('[1]Критерии руб_рсч'!$C$70,J23),IFERROR(SEARCH('[1]Критерии руб_рсч'!$C$71,J23),$AP$1))))=$AP$1,"-","OK")</f>
        <v>-</v>
      </c>
      <c r="AF23" s="22" t="str">
        <f>IF(IFERROR(SEARCH('[1]Критерии руб_рсч'!$C$73,J23),IFERROR(SEARCH('[1]Критерии руб_рсч'!$C$74,J23),IFERROR(SEARCH('[1]Критерии руб_рсч'!$C$75,J23),IFERROR(SEARCH('[1]Критерии руб_рсч'!$C$76,J23),$AP$1))))=$AP$1,"-","OK")</f>
        <v>-</v>
      </c>
      <c r="AG23" s="22" t="str">
        <f>IF(IFERROR(SEARCH('[1]Критерии руб_рсч'!$C$78,J23),IFERROR(SEARCH('[1]Критерии руб_рсч'!$C$79,J23),IFERROR(SEARCH('[1]Критерии руб_рсч'!$C$80,J23),IFERROR(SEARCH('[1]Критерии руб_рсч'!$C$81,J23),$AP$1))))=$AP$1,"-","OK")</f>
        <v>-</v>
      </c>
      <c r="AH23" s="22" t="str">
        <f>IF(IFERROR(SEARCH('[1]Критерии руб_рсч'!$C$83,J23),IFERROR(SEARCH('[1]Критерии руб_рсч'!$C$84,J23),$AP$1))=$AP$1,"-","OK")</f>
        <v>-</v>
      </c>
      <c r="AI23" s="22" t="str">
        <f>IF(IFERROR(SEARCH('[1]Критерии руб_рсч'!$C$86,J23),IFERROR(SEARCH('[1]Критерии руб_рсч'!$C$87,J23),IFERROR(SEARCH('[1]Критерии руб_рсч'!$C$88,J23),$AP$1)))=$AP$1,"-","OK")</f>
        <v>-</v>
      </c>
      <c r="AJ23" s="22" t="str">
        <f>IF(IFERROR(SEARCH('[1]Критерии руб_рсч'!$C$90,J23),IFERROR(SEARCH('[1]Критерии руб_рсч'!$C$91,J23),IFERROR(SEARCH('[1]Критерии руб_рсч'!$C$92,J23),IFERROR(SEARCH('[1]Критерии руб_рсч'!$C$93,J23),$AP$1))))=$AP$1,"-","OK")</f>
        <v>-</v>
      </c>
      <c r="AK23" s="22" t="str">
        <f>IF(IFERROR(SEARCH('[1]Критерии руб_рсч'!$C$95,J23),IFERROR(SEARCH('[1]Критерии руб_рсч'!$C$96,J23),IFERROR(SEARCH('[1]Критерии руб_рсч'!$C$97,J23),IFERROR(SEARCH('[1]Критерии руб_рсч'!$C$98,J23),IFERROR(SEARCH('[1]Критерии руб_рсч'!$C$99,J23),IFERROR(SEARCH('[1]Критерии руб_рсч'!$C$100,J23),$AP$1))))))=$AP$1,"-","OK")</f>
        <v>-</v>
      </c>
      <c r="AL23" s="22" t="str">
        <f>IF(IFERROR(SEARCH('[1]Критерии руб_рсч'!$C$102,J23),IFERROR(SEARCH('[1]Критерии руб_рсч'!$C$103,J23),IFERROR(SEARCH('[1]Критерии руб_рсч'!$C$104,J23),IFERROR(SEARCH('[1]Критерии руб_рсч'!$C$105,J23),IFERROR(SEARCH('[1]Критерии руб_рсч'!$C$106,J23),IFERROR(SEARCH('[1]Критерии руб_рсч'!$C$107,J23),$AP$1))))))=$AP$1,"-","OK")</f>
        <v>-</v>
      </c>
      <c r="AM23" s="22" t="str">
        <f>IF(IFERROR(SEARCH('[1]Критерии руб_рсч'!$C$109,J23),IFERROR(SEARCH('[1]Критерии руб_рсч'!$C$109,J23),$AP$1))=$AP$1,"-","OK")</f>
        <v>-</v>
      </c>
    </row>
    <row r="24" spans="1:39" s="1" customFormat="1" ht="12" customHeight="1">
      <c r="A24" s="1" t="s">
        <v>137</v>
      </c>
      <c r="B24" s="25" t="s">
        <v>138</v>
      </c>
      <c r="C24" s="14" t="s">
        <v>41</v>
      </c>
      <c r="D24" s="26">
        <v>5100</v>
      </c>
      <c r="E24" s="27">
        <v>0</v>
      </c>
      <c r="F24" s="3"/>
      <c r="G24" s="13"/>
      <c r="H24" s="4"/>
      <c r="I24" s="25" t="s">
        <v>95</v>
      </c>
      <c r="J24" s="25" t="s">
        <v>139</v>
      </c>
      <c r="K24" s="14" t="s">
        <v>42</v>
      </c>
      <c r="L24" s="5" t="str">
        <f>VLOOKUP(O24,[1]Справочник!$A$2:$B$44,2,0)</f>
        <v>опер</v>
      </c>
      <c r="M24" s="29">
        <v>1</v>
      </c>
      <c r="N24" s="29">
        <v>2015</v>
      </c>
      <c r="O24" s="5" t="str">
        <f t="shared" si="0"/>
        <v>income</v>
      </c>
      <c r="P24" s="24" t="s">
        <v>43</v>
      </c>
      <c r="Q24" s="23">
        <v>1</v>
      </c>
      <c r="R24" s="23">
        <v>2015</v>
      </c>
      <c r="S24" s="23" t="s">
        <v>44</v>
      </c>
      <c r="T24" s="25" t="s">
        <v>87</v>
      </c>
      <c r="U24" s="22" t="str">
        <f>IF(IFERROR(SEARCH('[1]Критерии руб_рсч'!$C$2,J24),IFERROR(SEARCH('[1]Критерии руб_рсч'!$C$3,J24),IFERROR(SEARCH('[1]Критерии руб_рсч'!$C$4,J24),IFERROR(SEARCH('[1]Критерии руб_рсч'!$C$5,J24),IFERROR(SEARCH('[1]Критерии руб_рсч'!$C$6,J24),IFERROR(SEARCH('[1]Критерии руб_рсч'!$C$7,J24),IFERROR(SEARCH('[1]Критерии руб_рсч'!$C$8,J24),IFERROR(SEARCH('[1]Критерии руб_рсч'!$C$8,J24),IFERROR(SEARCH('[1]Критерии руб_рсч'!$C$10,J24),IFERROR(SEARCH('[1]Критерии руб_рсч'!$C$11,J24),"-"))))))))))=$AP$1,"-","OK")</f>
        <v>-</v>
      </c>
      <c r="V24" s="22" t="str">
        <f>IF(IFERROR(SEARCH('[1]Критерии руб_рсч'!$C$13,J24),IFERROR(SEARCH('[1]Критерии руб_рсч'!$C$14,J24),IFERROR(SEARCH('[1]Критерии руб_рсч'!$C$15,J24),IFERROR(SEARCH('[1]Критерии руб_рсч'!$C$16,J24),IFERROR(SEARCH('[1]Критерии руб_рсч'!$C$17,J24),IFERROR(SEARCH('[1]Критерии руб_рсч'!$C$18,J24),IFERROR(SEARCH('[1]Критерии руб_рсч'!$C$19,J24),IFERROR(SEARCH('[1]Критерии руб_рсч'!$C$20,J24),IFERROR(SEARCH('[1]Критерии руб_рсч'!$C$21,J24),IFERROR(SEARCH('[1]Критерии руб_рсч'!$C$22,J24),IFERROR(SEARCH('[1]Критерии руб_рсч'!$C$23,J24),IFERROR(SEARCH('[1]Критерии руб_рсч'!$C$24,J24),IFERROR(SEARCH('[1]Критерии руб_рсч'!$C$25,J24),IFERROR(SEARCH('[1]Критерии руб_рсч'!$C$26,J24),$AP$1))))))))))))))=$AP$1,"-","OK")</f>
        <v>-</v>
      </c>
      <c r="W24" s="22" t="str">
        <f>IF(IFERROR(SEARCH('[1]Критерии руб_рсч'!$C$28,J24),IFERROR(SEARCH('[1]Критерии руб_рсч'!$C$29,J24),IFERROR(SEARCH('[1]Критерии руб_рсч'!$C$30,J24),$AP$1)))=$AP$1,"-","OK")</f>
        <v>-</v>
      </c>
      <c r="X24" s="22" t="str">
        <f>IF(IFERROR(SEARCH('[1]Критерии руб_рсч'!$C$32,J24),IFERROR(SEARCH('[1]Критерии руб_рсч'!$C$33,J24),IFERROR(SEARCH('[1]Критерии руб_рсч'!$C$34,J24),IFERROR(SEARCH('[1]Критерии руб_рсч'!$C$35,J24),IFERROR(SEARCH('[1]Критерии руб_рсч'!$C$36,J24),$AP$1)))))=$AP$1,"-","OK")</f>
        <v>-</v>
      </c>
      <c r="Y24" s="22" t="str">
        <f>IF(IFERROR(SEARCH('[1]Критерии руб_рсч'!$C$38,J24),IFERROR(SEARCH('[1]Критерии руб_рсч'!$C$39,J24),IFERROR(SEARCH('[1]Критерии руб_рсч'!$C$40,J24),IFERROR(SEARCH('[1]Критерии руб_рсч'!$C$41,J24),IFERROR(SEARCH('[1]Критерии руб_рсч'!$C$42,J24),IFERROR(SEARCH('[1]Критерии руб_рсч'!$C$43,J24),$AP$1))))))=$AP$1,"-","OK")</f>
        <v>-</v>
      </c>
      <c r="Z24" s="22" t="str">
        <f>IF(IFERROR(SEARCH('[1]Критерии руб_рсч'!$C$45,J24),IFERROR(SEARCH('[1]Критерии руб_рсч'!$C$46,J24),IFERROR(SEARCH('[1]Критерии руб_рсч'!$C$47,J24),IFERROR(SEARCH('[1]Критерии руб_рсч'!$C$48,J24),IFERROR(SEARCH('[1]Критерии руб_рсч'!$C$49,J24),IFERROR(SEARCH('[1]Критерии руб_рсч'!$C$50,J24),IFERROR(SEARCH('[1]Критерии руб_рсч'!$C$51,J24),$AP$1)))))))=$AP$1,"-","OK")</f>
        <v>-</v>
      </c>
      <c r="AA24" s="22" t="str">
        <f>IF(IFERROR(SEARCH('[1]Критерии руб_рсч'!$C$53,J24),$AP$1)=$AP$1,"-","OK")</f>
        <v>-</v>
      </c>
      <c r="AB24" s="22" t="str">
        <f>IF(IFERROR(SEARCH('[1]Критерии руб_рсч'!$C$55,J24),IFERROR(SEARCH('[1]Критерии руб_рсч'!$C$56,J24),IFERROR(SEARCH('[1]Критерии руб_рсч'!$C$57,J24),IFERROR(SEARCH('[1]Критерии руб_рсч'!$C$58,J24),IFERROR(SEARCH('[1]Критерии руб_рсч'!$C$59,J24),$AP$1)))))=$AP$1,"-","OK")</f>
        <v>-</v>
      </c>
      <c r="AC24" s="22" t="str">
        <f>IF(IFERROR(SEARCH('[1]Критерии руб_рсч'!$C$61,J24),IFERROR(SEARCH('[1]Критерии руб_рсч'!$C$62,J24),IFERROR(SEARCH('[1]Критерии руб_рсч'!$C$63,J24),IFERROR(SEARCH('[1]Критерии руб_рсч'!$C$64,J24),$AP$1))))=$AP$1,"-","OK")</f>
        <v>-</v>
      </c>
      <c r="AD24" s="22" t="str">
        <f>IF(IFERROR(SEARCH('[1]Критерии руб_рсч'!$C$66,J24),$AP$1)=$AP$1,"-","OK")</f>
        <v>-</v>
      </c>
      <c r="AE24" s="22" t="str">
        <f>IF(IFERROR(SEARCH('[1]Критерии руб_рсч'!$C$68,J24),IFERROR(SEARCH('[1]Критерии руб_рсч'!$C$69,J24),IFERROR(SEARCH('[1]Критерии руб_рсч'!$C$70,J24),IFERROR(SEARCH('[1]Критерии руб_рсч'!$C$71,J24),$AP$1))))=$AP$1,"-","OK")</f>
        <v>-</v>
      </c>
      <c r="AF24" s="22" t="str">
        <f>IF(IFERROR(SEARCH('[1]Критерии руб_рсч'!$C$73,J24),IFERROR(SEARCH('[1]Критерии руб_рсч'!$C$74,J24),IFERROR(SEARCH('[1]Критерии руб_рсч'!$C$75,J24),IFERROR(SEARCH('[1]Критерии руб_рсч'!$C$76,J24),$AP$1))))=$AP$1,"-","OK")</f>
        <v>-</v>
      </c>
      <c r="AG24" s="22" t="str">
        <f>IF(IFERROR(SEARCH('[1]Критерии руб_рсч'!$C$78,J24),IFERROR(SEARCH('[1]Критерии руб_рсч'!$C$79,J24),IFERROR(SEARCH('[1]Критерии руб_рсч'!$C$80,J24),IFERROR(SEARCH('[1]Критерии руб_рсч'!$C$81,J24),$AP$1))))=$AP$1,"-","OK")</f>
        <v>-</v>
      </c>
      <c r="AH24" s="22" t="str">
        <f>IF(IFERROR(SEARCH('[1]Критерии руб_рсч'!$C$83,J24),IFERROR(SEARCH('[1]Критерии руб_рсч'!$C$84,J24),$AP$1))=$AP$1,"-","OK")</f>
        <v>-</v>
      </c>
      <c r="AI24" s="22" t="str">
        <f>IF(IFERROR(SEARCH('[1]Критерии руб_рсч'!$C$86,J24),IFERROR(SEARCH('[1]Критерии руб_рсч'!$C$87,J24),IFERROR(SEARCH('[1]Критерии руб_рсч'!$C$88,J24),$AP$1)))=$AP$1,"-","OK")</f>
        <v>-</v>
      </c>
      <c r="AJ24" s="22" t="str">
        <f>IF(IFERROR(SEARCH('[1]Критерии руб_рсч'!$C$90,J24),IFERROR(SEARCH('[1]Критерии руб_рсч'!$C$91,J24),IFERROR(SEARCH('[1]Критерии руб_рсч'!$C$92,J24),IFERROR(SEARCH('[1]Критерии руб_рсч'!$C$93,J24),$AP$1))))=$AP$1,"-","OK")</f>
        <v>-</v>
      </c>
      <c r="AK24" s="22" t="str">
        <f>IF(IFERROR(SEARCH('[1]Критерии руб_рсч'!$C$95,J24),IFERROR(SEARCH('[1]Критерии руб_рсч'!$C$96,J24),IFERROR(SEARCH('[1]Критерии руб_рсч'!$C$97,J24),IFERROR(SEARCH('[1]Критерии руб_рсч'!$C$98,J24),IFERROR(SEARCH('[1]Критерии руб_рсч'!$C$99,J24),IFERROR(SEARCH('[1]Критерии руб_рсч'!$C$100,J24),$AP$1))))))=$AP$1,"-","OK")</f>
        <v>-</v>
      </c>
      <c r="AL24" s="22" t="str">
        <f>IF(IFERROR(SEARCH('[1]Критерии руб_рсч'!$C$102,J24),IFERROR(SEARCH('[1]Критерии руб_рсч'!$C$103,J24),IFERROR(SEARCH('[1]Критерии руб_рсч'!$C$104,J24),IFERROR(SEARCH('[1]Критерии руб_рсч'!$C$105,J24),IFERROR(SEARCH('[1]Критерии руб_рсч'!$C$106,J24),IFERROR(SEARCH('[1]Критерии руб_рсч'!$C$107,J24),$AP$1))))))=$AP$1,"-","OK")</f>
        <v>-</v>
      </c>
      <c r="AM24" s="22" t="str">
        <f>IF(IFERROR(SEARCH('[1]Критерии руб_рсч'!$C$109,J24),IFERROR(SEARCH('[1]Критерии руб_рсч'!$C$109,J24),$AP$1))=$AP$1,"-","OK")</f>
        <v>-</v>
      </c>
    </row>
    <row r="25" spans="1:39" s="1" customFormat="1" ht="12" customHeight="1">
      <c r="A25" s="1" t="s">
        <v>140</v>
      </c>
      <c r="B25" s="25" t="s">
        <v>138</v>
      </c>
      <c r="C25" s="14" t="s">
        <v>41</v>
      </c>
      <c r="D25" s="26">
        <v>52200</v>
      </c>
      <c r="E25" s="27">
        <v>0</v>
      </c>
      <c r="F25" s="3"/>
      <c r="G25" s="13"/>
      <c r="H25" s="4"/>
      <c r="I25" s="25" t="s">
        <v>96</v>
      </c>
      <c r="J25" s="25" t="s">
        <v>141</v>
      </c>
      <c r="K25" s="14" t="s">
        <v>42</v>
      </c>
      <c r="L25" s="5" t="str">
        <f>VLOOKUP(O25,[1]Справочник!$A$2:$B$44,2,0)</f>
        <v>опер</v>
      </c>
      <c r="M25" s="29">
        <v>1</v>
      </c>
      <c r="N25" s="29">
        <v>2015</v>
      </c>
      <c r="O25" s="5" t="str">
        <f t="shared" si="0"/>
        <v>income</v>
      </c>
      <c r="P25" s="24" t="s">
        <v>43</v>
      </c>
      <c r="Q25" s="23">
        <v>1</v>
      </c>
      <c r="R25" s="23">
        <v>2015</v>
      </c>
      <c r="S25" s="23" t="s">
        <v>44</v>
      </c>
      <c r="T25" s="25" t="s">
        <v>87</v>
      </c>
      <c r="U25" s="22" t="str">
        <f>IF(IFERROR(SEARCH('[1]Критерии руб_рсч'!$C$2,J25),IFERROR(SEARCH('[1]Критерии руб_рсч'!$C$3,J25),IFERROR(SEARCH('[1]Критерии руб_рсч'!$C$4,J25),IFERROR(SEARCH('[1]Критерии руб_рсч'!$C$5,J25),IFERROR(SEARCH('[1]Критерии руб_рсч'!$C$6,J25),IFERROR(SEARCH('[1]Критерии руб_рсч'!$C$7,J25),IFERROR(SEARCH('[1]Критерии руб_рсч'!$C$8,J25),IFERROR(SEARCH('[1]Критерии руб_рсч'!$C$8,J25),IFERROR(SEARCH('[1]Критерии руб_рсч'!$C$10,J25),IFERROR(SEARCH('[1]Критерии руб_рсч'!$C$11,J25),"-"))))))))))=$AP$1,"-","OK")</f>
        <v>-</v>
      </c>
      <c r="V25" s="22" t="str">
        <f>IF(IFERROR(SEARCH('[1]Критерии руб_рсч'!$C$13,J25),IFERROR(SEARCH('[1]Критерии руб_рсч'!$C$14,J25),IFERROR(SEARCH('[1]Критерии руб_рсч'!$C$15,J25),IFERROR(SEARCH('[1]Критерии руб_рсч'!$C$16,J25),IFERROR(SEARCH('[1]Критерии руб_рсч'!$C$17,J25),IFERROR(SEARCH('[1]Критерии руб_рсч'!$C$18,J25),IFERROR(SEARCH('[1]Критерии руб_рсч'!$C$19,J25),IFERROR(SEARCH('[1]Критерии руб_рсч'!$C$20,J25),IFERROR(SEARCH('[1]Критерии руб_рсч'!$C$21,J25),IFERROR(SEARCH('[1]Критерии руб_рсч'!$C$22,J25),IFERROR(SEARCH('[1]Критерии руб_рсч'!$C$23,J25),IFERROR(SEARCH('[1]Критерии руб_рсч'!$C$24,J25),IFERROR(SEARCH('[1]Критерии руб_рсч'!$C$25,J25),IFERROR(SEARCH('[1]Критерии руб_рсч'!$C$26,J25),$AP$1))))))))))))))=$AP$1,"-","OK")</f>
        <v>-</v>
      </c>
      <c r="W25" s="22" t="str">
        <f>IF(IFERROR(SEARCH('[1]Критерии руб_рсч'!$C$28,J25),IFERROR(SEARCH('[1]Критерии руб_рсч'!$C$29,J25),IFERROR(SEARCH('[1]Критерии руб_рсч'!$C$30,J25),$AP$1)))=$AP$1,"-","OK")</f>
        <v>-</v>
      </c>
      <c r="X25" s="22" t="str">
        <f>IF(IFERROR(SEARCH('[1]Критерии руб_рсч'!$C$32,J25),IFERROR(SEARCH('[1]Критерии руб_рсч'!$C$33,J25),IFERROR(SEARCH('[1]Критерии руб_рсч'!$C$34,J25),IFERROR(SEARCH('[1]Критерии руб_рсч'!$C$35,J25),IFERROR(SEARCH('[1]Критерии руб_рсч'!$C$36,J25),$AP$1)))))=$AP$1,"-","OK")</f>
        <v>-</v>
      </c>
      <c r="Y25" s="22" t="str">
        <f>IF(IFERROR(SEARCH('[1]Критерии руб_рсч'!$C$38,J25),IFERROR(SEARCH('[1]Критерии руб_рсч'!$C$39,J25),IFERROR(SEARCH('[1]Критерии руб_рсч'!$C$40,J25),IFERROR(SEARCH('[1]Критерии руб_рсч'!$C$41,J25),IFERROR(SEARCH('[1]Критерии руб_рсч'!$C$42,J25),IFERROR(SEARCH('[1]Критерии руб_рсч'!$C$43,J25),$AP$1))))))=$AP$1,"-","OK")</f>
        <v>-</v>
      </c>
      <c r="Z25" s="22" t="str">
        <f>IF(IFERROR(SEARCH('[1]Критерии руб_рсч'!$C$45,J25),IFERROR(SEARCH('[1]Критерии руб_рсч'!$C$46,J25),IFERROR(SEARCH('[1]Критерии руб_рсч'!$C$47,J25),IFERROR(SEARCH('[1]Критерии руб_рсч'!$C$48,J25),IFERROR(SEARCH('[1]Критерии руб_рсч'!$C$49,J25),IFERROR(SEARCH('[1]Критерии руб_рсч'!$C$50,J25),IFERROR(SEARCH('[1]Критерии руб_рсч'!$C$51,J25),$AP$1)))))))=$AP$1,"-","OK")</f>
        <v>-</v>
      </c>
      <c r="AA25" s="22" t="str">
        <f>IF(IFERROR(SEARCH('[1]Критерии руб_рсч'!$C$53,J25),$AP$1)=$AP$1,"-","OK")</f>
        <v>-</v>
      </c>
      <c r="AB25" s="22" t="str">
        <f>IF(IFERROR(SEARCH('[1]Критерии руб_рсч'!$C$55,J25),IFERROR(SEARCH('[1]Критерии руб_рсч'!$C$56,J25),IFERROR(SEARCH('[1]Критерии руб_рсч'!$C$57,J25),IFERROR(SEARCH('[1]Критерии руб_рсч'!$C$58,J25),IFERROR(SEARCH('[1]Критерии руб_рсч'!$C$59,J25),$AP$1)))))=$AP$1,"-","OK")</f>
        <v>-</v>
      </c>
      <c r="AC25" s="22" t="str">
        <f>IF(IFERROR(SEARCH('[1]Критерии руб_рсч'!$C$61,J25),IFERROR(SEARCH('[1]Критерии руб_рсч'!$C$62,J25),IFERROR(SEARCH('[1]Критерии руб_рсч'!$C$63,J25),IFERROR(SEARCH('[1]Критерии руб_рсч'!$C$64,J25),$AP$1))))=$AP$1,"-","OK")</f>
        <v>-</v>
      </c>
      <c r="AD25" s="22" t="str">
        <f>IF(IFERROR(SEARCH('[1]Критерии руб_рсч'!$C$66,J25),$AP$1)=$AP$1,"-","OK")</f>
        <v>-</v>
      </c>
      <c r="AE25" s="22" t="str">
        <f>IF(IFERROR(SEARCH('[1]Критерии руб_рсч'!$C$68,J25),IFERROR(SEARCH('[1]Критерии руб_рсч'!$C$69,J25),IFERROR(SEARCH('[1]Критерии руб_рсч'!$C$70,J25),IFERROR(SEARCH('[1]Критерии руб_рсч'!$C$71,J25),$AP$1))))=$AP$1,"-","OK")</f>
        <v>-</v>
      </c>
      <c r="AF25" s="22" t="str">
        <f>IF(IFERROR(SEARCH('[1]Критерии руб_рсч'!$C$73,J25),IFERROR(SEARCH('[1]Критерии руб_рсч'!$C$74,J25),IFERROR(SEARCH('[1]Критерии руб_рсч'!$C$75,J25),IFERROR(SEARCH('[1]Критерии руб_рсч'!$C$76,J25),$AP$1))))=$AP$1,"-","OK")</f>
        <v>-</v>
      </c>
      <c r="AG25" s="22" t="str">
        <f>IF(IFERROR(SEARCH('[1]Критерии руб_рсч'!$C$78,J25),IFERROR(SEARCH('[1]Критерии руб_рсч'!$C$79,J25),IFERROR(SEARCH('[1]Критерии руб_рсч'!$C$80,J25),IFERROR(SEARCH('[1]Критерии руб_рсч'!$C$81,J25),$AP$1))))=$AP$1,"-","OK")</f>
        <v>-</v>
      </c>
      <c r="AH25" s="22" t="str">
        <f>IF(IFERROR(SEARCH('[1]Критерии руб_рсч'!$C$83,J25),IFERROR(SEARCH('[1]Критерии руб_рсч'!$C$84,J25),$AP$1))=$AP$1,"-","OK")</f>
        <v>-</v>
      </c>
      <c r="AI25" s="22" t="str">
        <f>IF(IFERROR(SEARCH('[1]Критерии руб_рсч'!$C$86,J25),IFERROR(SEARCH('[1]Критерии руб_рсч'!$C$87,J25),IFERROR(SEARCH('[1]Критерии руб_рсч'!$C$88,J25),$AP$1)))=$AP$1,"-","OK")</f>
        <v>-</v>
      </c>
      <c r="AJ25" s="22" t="str">
        <f>IF(IFERROR(SEARCH('[1]Критерии руб_рсч'!$C$90,J25),IFERROR(SEARCH('[1]Критерии руб_рсч'!$C$91,J25),IFERROR(SEARCH('[1]Критерии руб_рсч'!$C$92,J25),IFERROR(SEARCH('[1]Критерии руб_рсч'!$C$93,J25),$AP$1))))=$AP$1,"-","OK")</f>
        <v>-</v>
      </c>
      <c r="AK25" s="22" t="str">
        <f>IF(IFERROR(SEARCH('[1]Критерии руб_рсч'!$C$95,J25),IFERROR(SEARCH('[1]Критерии руб_рсч'!$C$96,J25),IFERROR(SEARCH('[1]Критерии руб_рсч'!$C$97,J25),IFERROR(SEARCH('[1]Критерии руб_рсч'!$C$98,J25),IFERROR(SEARCH('[1]Критерии руб_рсч'!$C$99,J25),IFERROR(SEARCH('[1]Критерии руб_рсч'!$C$100,J25),$AP$1))))))=$AP$1,"-","OK")</f>
        <v>-</v>
      </c>
      <c r="AL25" s="22" t="str">
        <f>IF(IFERROR(SEARCH('[1]Критерии руб_рсч'!$C$102,J25),IFERROR(SEARCH('[1]Критерии руб_рсч'!$C$103,J25),IFERROR(SEARCH('[1]Критерии руб_рсч'!$C$104,J25),IFERROR(SEARCH('[1]Критерии руб_рсч'!$C$105,J25),IFERROR(SEARCH('[1]Критерии руб_рсч'!$C$106,J25),IFERROR(SEARCH('[1]Критерии руб_рсч'!$C$107,J25),$AP$1))))))=$AP$1,"-","OK")</f>
        <v>-</v>
      </c>
      <c r="AM25" s="22" t="str">
        <f>IF(IFERROR(SEARCH('[1]Критерии руб_рсч'!$C$109,J25),IFERROR(SEARCH('[1]Критерии руб_рсч'!$C$109,J25),$AP$1))=$AP$1,"-","OK")</f>
        <v>-</v>
      </c>
    </row>
    <row r="26" spans="1:39" s="1" customFormat="1" ht="12" customHeight="1">
      <c r="A26" s="1" t="s">
        <v>142</v>
      </c>
      <c r="B26" s="25" t="s">
        <v>143</v>
      </c>
      <c r="C26" s="14" t="s">
        <v>41</v>
      </c>
      <c r="D26" s="26">
        <v>9500</v>
      </c>
      <c r="E26" s="27">
        <v>0</v>
      </c>
      <c r="F26" s="3"/>
      <c r="G26" s="13"/>
      <c r="H26" s="4"/>
      <c r="I26" s="25" t="s">
        <v>80</v>
      </c>
      <c r="J26" s="25" t="s">
        <v>144</v>
      </c>
      <c r="K26" s="14" t="s">
        <v>42</v>
      </c>
      <c r="L26" s="5" t="str">
        <f>VLOOKUP(O26,[1]Справочник!$A$2:$B$44,2,0)</f>
        <v>опер</v>
      </c>
      <c r="M26" s="29">
        <v>1</v>
      </c>
      <c r="N26" s="29">
        <v>2015</v>
      </c>
      <c r="O26" s="5" t="str">
        <f t="shared" si="0"/>
        <v>income</v>
      </c>
      <c r="P26" s="24" t="s">
        <v>43</v>
      </c>
      <c r="Q26" s="23">
        <v>1</v>
      </c>
      <c r="R26" s="23">
        <v>2015</v>
      </c>
      <c r="S26" s="23" t="s">
        <v>44</v>
      </c>
      <c r="T26" s="25" t="s">
        <v>87</v>
      </c>
      <c r="U26" s="22" t="str">
        <f>IF(IFERROR(SEARCH('[1]Критерии руб_рсч'!$C$2,J26),IFERROR(SEARCH('[1]Критерии руб_рсч'!$C$3,J26),IFERROR(SEARCH('[1]Критерии руб_рсч'!$C$4,J26),IFERROR(SEARCH('[1]Критерии руб_рсч'!$C$5,J26),IFERROR(SEARCH('[1]Критерии руб_рсч'!$C$6,J26),IFERROR(SEARCH('[1]Критерии руб_рсч'!$C$7,J26),IFERROR(SEARCH('[1]Критерии руб_рсч'!$C$8,J26),IFERROR(SEARCH('[1]Критерии руб_рсч'!$C$8,J26),IFERROR(SEARCH('[1]Критерии руб_рсч'!$C$10,J26),IFERROR(SEARCH('[1]Критерии руб_рсч'!$C$11,J26),"-"))))))))))=$AP$1,"-","OK")</f>
        <v>-</v>
      </c>
      <c r="V26" s="22" t="str">
        <f>IF(IFERROR(SEARCH('[1]Критерии руб_рсч'!$C$13,J26),IFERROR(SEARCH('[1]Критерии руб_рсч'!$C$14,J26),IFERROR(SEARCH('[1]Критерии руб_рсч'!$C$15,J26),IFERROR(SEARCH('[1]Критерии руб_рсч'!$C$16,J26),IFERROR(SEARCH('[1]Критерии руб_рсч'!$C$17,J26),IFERROR(SEARCH('[1]Критерии руб_рсч'!$C$18,J26),IFERROR(SEARCH('[1]Критерии руб_рсч'!$C$19,J26),IFERROR(SEARCH('[1]Критерии руб_рсч'!$C$20,J26),IFERROR(SEARCH('[1]Критерии руб_рсч'!$C$21,J26),IFERROR(SEARCH('[1]Критерии руб_рсч'!$C$22,J26),IFERROR(SEARCH('[1]Критерии руб_рсч'!$C$23,J26),IFERROR(SEARCH('[1]Критерии руб_рсч'!$C$24,J26),IFERROR(SEARCH('[1]Критерии руб_рсч'!$C$25,J26),IFERROR(SEARCH('[1]Критерии руб_рсч'!$C$26,J26),$AP$1))))))))))))))=$AP$1,"-","OK")</f>
        <v>-</v>
      </c>
      <c r="W26" s="22" t="str">
        <f>IF(IFERROR(SEARCH('[1]Критерии руб_рсч'!$C$28,J26),IFERROR(SEARCH('[1]Критерии руб_рсч'!$C$29,J26),IFERROR(SEARCH('[1]Критерии руб_рсч'!$C$30,J26),$AP$1)))=$AP$1,"-","OK")</f>
        <v>-</v>
      </c>
      <c r="X26" s="22" t="str">
        <f>IF(IFERROR(SEARCH('[1]Критерии руб_рсч'!$C$32,J26),IFERROR(SEARCH('[1]Критерии руб_рсч'!$C$33,J26),IFERROR(SEARCH('[1]Критерии руб_рсч'!$C$34,J26),IFERROR(SEARCH('[1]Критерии руб_рсч'!$C$35,J26),IFERROR(SEARCH('[1]Критерии руб_рсч'!$C$36,J26),$AP$1)))))=$AP$1,"-","OK")</f>
        <v>-</v>
      </c>
      <c r="Y26" s="22" t="str">
        <f>IF(IFERROR(SEARCH('[1]Критерии руб_рсч'!$C$38,J26),IFERROR(SEARCH('[1]Критерии руб_рсч'!$C$39,J26),IFERROR(SEARCH('[1]Критерии руб_рсч'!$C$40,J26),IFERROR(SEARCH('[1]Критерии руб_рсч'!$C$41,J26),IFERROR(SEARCH('[1]Критерии руб_рсч'!$C$42,J26),IFERROR(SEARCH('[1]Критерии руб_рсч'!$C$43,J26),$AP$1))))))=$AP$1,"-","OK")</f>
        <v>-</v>
      </c>
      <c r="Z26" s="22" t="str">
        <f>IF(IFERROR(SEARCH('[1]Критерии руб_рсч'!$C$45,J26),IFERROR(SEARCH('[1]Критерии руб_рсч'!$C$46,J26),IFERROR(SEARCH('[1]Критерии руб_рсч'!$C$47,J26),IFERROR(SEARCH('[1]Критерии руб_рсч'!$C$48,J26),IFERROR(SEARCH('[1]Критерии руб_рсч'!$C$49,J26),IFERROR(SEARCH('[1]Критерии руб_рсч'!$C$50,J26),IFERROR(SEARCH('[1]Критерии руб_рсч'!$C$51,J26),$AP$1)))))))=$AP$1,"-","OK")</f>
        <v>-</v>
      </c>
      <c r="AA26" s="22" t="str">
        <f>IF(IFERROR(SEARCH('[1]Критерии руб_рсч'!$C$53,J26),$AP$1)=$AP$1,"-","OK")</f>
        <v>-</v>
      </c>
      <c r="AB26" s="22" t="str">
        <f>IF(IFERROR(SEARCH('[1]Критерии руб_рсч'!$C$55,J26),IFERROR(SEARCH('[1]Критерии руб_рсч'!$C$56,J26),IFERROR(SEARCH('[1]Критерии руб_рсч'!$C$57,J26),IFERROR(SEARCH('[1]Критерии руб_рсч'!$C$58,J26),IFERROR(SEARCH('[1]Критерии руб_рсч'!$C$59,J26),$AP$1)))))=$AP$1,"-","OK")</f>
        <v>-</v>
      </c>
      <c r="AC26" s="22" t="str">
        <f>IF(IFERROR(SEARCH('[1]Критерии руб_рсч'!$C$61,J26),IFERROR(SEARCH('[1]Критерии руб_рсч'!$C$62,J26),IFERROR(SEARCH('[1]Критерии руб_рсч'!$C$63,J26),IFERROR(SEARCH('[1]Критерии руб_рсч'!$C$64,J26),$AP$1))))=$AP$1,"-","OK")</f>
        <v>-</v>
      </c>
      <c r="AD26" s="22" t="str">
        <f>IF(IFERROR(SEARCH('[1]Критерии руб_рсч'!$C$66,J26),$AP$1)=$AP$1,"-","OK")</f>
        <v>-</v>
      </c>
      <c r="AE26" s="22" t="str">
        <f>IF(IFERROR(SEARCH('[1]Критерии руб_рсч'!$C$68,J26),IFERROR(SEARCH('[1]Критерии руб_рсч'!$C$69,J26),IFERROR(SEARCH('[1]Критерии руб_рсч'!$C$70,J26),IFERROR(SEARCH('[1]Критерии руб_рсч'!$C$71,J26),$AP$1))))=$AP$1,"-","OK")</f>
        <v>-</v>
      </c>
      <c r="AF26" s="22" t="str">
        <f>IF(IFERROR(SEARCH('[1]Критерии руб_рсч'!$C$73,J26),IFERROR(SEARCH('[1]Критерии руб_рсч'!$C$74,J26),IFERROR(SEARCH('[1]Критерии руб_рсч'!$C$75,J26),IFERROR(SEARCH('[1]Критерии руб_рсч'!$C$76,J26),$AP$1))))=$AP$1,"-","OK")</f>
        <v>-</v>
      </c>
      <c r="AG26" s="22" t="str">
        <f>IF(IFERROR(SEARCH('[1]Критерии руб_рсч'!$C$78,J26),IFERROR(SEARCH('[1]Критерии руб_рсч'!$C$79,J26),IFERROR(SEARCH('[1]Критерии руб_рсч'!$C$80,J26),IFERROR(SEARCH('[1]Критерии руб_рсч'!$C$81,J26),$AP$1))))=$AP$1,"-","OK")</f>
        <v>-</v>
      </c>
      <c r="AH26" s="22" t="str">
        <f>IF(IFERROR(SEARCH('[1]Критерии руб_рсч'!$C$83,J26),IFERROR(SEARCH('[1]Критерии руб_рсч'!$C$84,J26),$AP$1))=$AP$1,"-","OK")</f>
        <v>-</v>
      </c>
      <c r="AI26" s="22" t="str">
        <f>IF(IFERROR(SEARCH('[1]Критерии руб_рсч'!$C$86,J26),IFERROR(SEARCH('[1]Критерии руб_рсч'!$C$87,J26),IFERROR(SEARCH('[1]Критерии руб_рсч'!$C$88,J26),$AP$1)))=$AP$1,"-","OK")</f>
        <v>-</v>
      </c>
      <c r="AJ26" s="22" t="str">
        <f>IF(IFERROR(SEARCH('[1]Критерии руб_рсч'!$C$90,J26),IFERROR(SEARCH('[1]Критерии руб_рсч'!$C$91,J26),IFERROR(SEARCH('[1]Критерии руб_рсч'!$C$92,J26),IFERROR(SEARCH('[1]Критерии руб_рсч'!$C$93,J26),$AP$1))))=$AP$1,"-","OK")</f>
        <v>-</v>
      </c>
      <c r="AK26" s="22" t="str">
        <f>IF(IFERROR(SEARCH('[1]Критерии руб_рсч'!$C$95,J26),IFERROR(SEARCH('[1]Критерии руб_рсч'!$C$96,J26),IFERROR(SEARCH('[1]Критерии руб_рсч'!$C$97,J26),IFERROR(SEARCH('[1]Критерии руб_рсч'!$C$98,J26),IFERROR(SEARCH('[1]Критерии руб_рсч'!$C$99,J26),IFERROR(SEARCH('[1]Критерии руб_рсч'!$C$100,J26),$AP$1))))))=$AP$1,"-","OK")</f>
        <v>-</v>
      </c>
      <c r="AL26" s="22" t="str">
        <f>IF(IFERROR(SEARCH('[1]Критерии руб_рсч'!$C$102,J26),IFERROR(SEARCH('[1]Критерии руб_рсч'!$C$103,J26),IFERROR(SEARCH('[1]Критерии руб_рсч'!$C$104,J26),IFERROR(SEARCH('[1]Критерии руб_рсч'!$C$105,J26),IFERROR(SEARCH('[1]Критерии руб_рсч'!$C$106,J26),IFERROR(SEARCH('[1]Критерии руб_рсч'!$C$107,J26),$AP$1))))))=$AP$1,"-","OK")</f>
        <v>-</v>
      </c>
      <c r="AM26" s="22" t="str">
        <f>IF(IFERROR(SEARCH('[1]Критерии руб_рсч'!$C$109,J26),IFERROR(SEARCH('[1]Критерии руб_рсч'!$C$109,J26),$AP$1))=$AP$1,"-","OK")</f>
        <v>-</v>
      </c>
    </row>
    <row r="27" spans="1:39" s="1" customFormat="1" ht="12" customHeight="1">
      <c r="A27" s="1" t="s">
        <v>145</v>
      </c>
      <c r="B27" s="25" t="s">
        <v>143</v>
      </c>
      <c r="C27" s="14" t="s">
        <v>41</v>
      </c>
      <c r="D27" s="26">
        <v>260000</v>
      </c>
      <c r="E27" s="27">
        <v>0</v>
      </c>
      <c r="F27" s="3"/>
      <c r="G27" s="13"/>
      <c r="H27" s="4"/>
      <c r="I27" s="25" t="s">
        <v>69</v>
      </c>
      <c r="J27" s="25" t="s">
        <v>60</v>
      </c>
      <c r="K27" s="14" t="s">
        <v>42</v>
      </c>
      <c r="L27" s="5" t="str">
        <f>VLOOKUP(O27,[1]Справочник!$A$2:$B$44,2,0)</f>
        <v>CF</v>
      </c>
      <c r="M27" s="29">
        <v>1</v>
      </c>
      <c r="N27" s="29">
        <v>2015</v>
      </c>
      <c r="O27" s="5" t="str">
        <f t="shared" si="0"/>
        <v>ДДС</v>
      </c>
      <c r="P27" s="24" t="s">
        <v>43</v>
      </c>
      <c r="Q27" s="23"/>
      <c r="R27" s="23"/>
      <c r="S27" s="23" t="s">
        <v>44</v>
      </c>
      <c r="T27" s="25" t="s">
        <v>93</v>
      </c>
      <c r="U27" s="22" t="str">
        <f>IF(IFERROR(SEARCH('[1]Критерии руб_рсч'!$C$2,J27),IFERROR(SEARCH('[1]Критерии руб_рсч'!$C$3,J27),IFERROR(SEARCH('[1]Критерии руб_рсч'!$C$4,J27),IFERROR(SEARCH('[1]Критерии руб_рсч'!$C$5,J27),IFERROR(SEARCH('[1]Критерии руб_рсч'!$C$6,J27),IFERROR(SEARCH('[1]Критерии руб_рсч'!$C$7,J27),IFERROR(SEARCH('[1]Критерии руб_рсч'!$C$8,J27),IFERROR(SEARCH('[1]Критерии руб_рсч'!$C$8,J27),IFERROR(SEARCH('[1]Критерии руб_рсч'!$C$10,J27),IFERROR(SEARCH('[1]Критерии руб_рсч'!$C$11,J27),"-"))))))))))=$AP$1,"-","OK")</f>
        <v>-</v>
      </c>
      <c r="V27" s="22" t="str">
        <f>IF(IFERROR(SEARCH('[1]Критерии руб_рсч'!$C$13,J27),IFERROR(SEARCH('[1]Критерии руб_рсч'!$C$14,J27),IFERROR(SEARCH('[1]Критерии руб_рсч'!$C$15,J27),IFERROR(SEARCH('[1]Критерии руб_рсч'!$C$16,J27),IFERROR(SEARCH('[1]Критерии руб_рсч'!$C$17,J27),IFERROR(SEARCH('[1]Критерии руб_рсч'!$C$18,J27),IFERROR(SEARCH('[1]Критерии руб_рсч'!$C$19,J27),IFERROR(SEARCH('[1]Критерии руб_рсч'!$C$20,J27),IFERROR(SEARCH('[1]Критерии руб_рсч'!$C$21,J27),IFERROR(SEARCH('[1]Критерии руб_рсч'!$C$22,J27),IFERROR(SEARCH('[1]Критерии руб_рсч'!$C$23,J27),IFERROR(SEARCH('[1]Критерии руб_рсч'!$C$24,J27),IFERROR(SEARCH('[1]Критерии руб_рсч'!$C$25,J27),IFERROR(SEARCH('[1]Критерии руб_рсч'!$C$26,J27),$AP$1))))))))))))))=$AP$1,"-","OK")</f>
        <v>-</v>
      </c>
      <c r="W27" s="22" t="str">
        <f>IF(IFERROR(SEARCH('[1]Критерии руб_рсч'!$C$28,J27),IFERROR(SEARCH('[1]Критерии руб_рсч'!$C$29,J27),IFERROR(SEARCH('[1]Критерии руб_рсч'!$C$30,J27),$AP$1)))=$AP$1,"-","OK")</f>
        <v>-</v>
      </c>
      <c r="X27" s="22" t="str">
        <f>IF(IFERROR(SEARCH('[1]Критерии руб_рсч'!$C$32,J27),IFERROR(SEARCH('[1]Критерии руб_рсч'!$C$33,J27),IFERROR(SEARCH('[1]Критерии руб_рсч'!$C$34,J27),IFERROR(SEARCH('[1]Критерии руб_рсч'!$C$35,J27),IFERROR(SEARCH('[1]Критерии руб_рсч'!$C$36,J27),$AP$1)))))=$AP$1,"-","OK")</f>
        <v>-</v>
      </c>
      <c r="Y27" s="22" t="str">
        <f>IF(IFERROR(SEARCH('[1]Критерии руб_рсч'!$C$38,J27),IFERROR(SEARCH('[1]Критерии руб_рсч'!$C$39,J27),IFERROR(SEARCH('[1]Критерии руб_рсч'!$C$40,J27),IFERROR(SEARCH('[1]Критерии руб_рсч'!$C$41,J27),IFERROR(SEARCH('[1]Критерии руб_рсч'!$C$42,J27),IFERROR(SEARCH('[1]Критерии руб_рсч'!$C$43,J27),$AP$1))))))=$AP$1,"-","OK")</f>
        <v>OK</v>
      </c>
      <c r="Z27" s="22" t="str">
        <f>IF(IFERROR(SEARCH('[1]Критерии руб_рсч'!$C$45,J27),IFERROR(SEARCH('[1]Критерии руб_рсч'!$C$46,J27),IFERROR(SEARCH('[1]Критерии руб_рсч'!$C$47,J27),IFERROR(SEARCH('[1]Критерии руб_рсч'!$C$48,J27),IFERROR(SEARCH('[1]Критерии руб_рсч'!$C$49,J27),IFERROR(SEARCH('[1]Критерии руб_рсч'!$C$50,J27),IFERROR(SEARCH('[1]Критерии руб_рсч'!$C$51,J27),$AP$1)))))))=$AP$1,"-","OK")</f>
        <v>-</v>
      </c>
      <c r="AA27" s="22" t="str">
        <f>IF(IFERROR(SEARCH('[1]Критерии руб_рсч'!$C$53,J27),$AP$1)=$AP$1,"-","OK")</f>
        <v>-</v>
      </c>
      <c r="AB27" s="22" t="str">
        <f>IF(IFERROR(SEARCH('[1]Критерии руб_рсч'!$C$55,J27),IFERROR(SEARCH('[1]Критерии руб_рсч'!$C$56,J27),IFERROR(SEARCH('[1]Критерии руб_рсч'!$C$57,J27),IFERROR(SEARCH('[1]Критерии руб_рсч'!$C$58,J27),IFERROR(SEARCH('[1]Критерии руб_рсч'!$C$59,J27),$AP$1)))))=$AP$1,"-","OK")</f>
        <v>-</v>
      </c>
      <c r="AC27" s="22" t="str">
        <f>IF(IFERROR(SEARCH('[1]Критерии руб_рсч'!$C$61,J27),IFERROR(SEARCH('[1]Критерии руб_рсч'!$C$62,J27),IFERROR(SEARCH('[1]Критерии руб_рсч'!$C$63,J27),IFERROR(SEARCH('[1]Критерии руб_рсч'!$C$64,J27),$AP$1))))=$AP$1,"-","OK")</f>
        <v>-</v>
      </c>
      <c r="AD27" s="22" t="str">
        <f>IF(IFERROR(SEARCH('[1]Критерии руб_рсч'!$C$66,J27),$AP$1)=$AP$1,"-","OK")</f>
        <v>-</v>
      </c>
      <c r="AE27" s="22" t="str">
        <f>IF(IFERROR(SEARCH('[1]Критерии руб_рсч'!$C$68,J27),IFERROR(SEARCH('[1]Критерии руб_рсч'!$C$69,J27),IFERROR(SEARCH('[1]Критерии руб_рсч'!$C$70,J27),IFERROR(SEARCH('[1]Критерии руб_рсч'!$C$71,J27),$AP$1))))=$AP$1,"-","OK")</f>
        <v>-</v>
      </c>
      <c r="AF27" s="22" t="str">
        <f>IF(IFERROR(SEARCH('[1]Критерии руб_рсч'!$C$73,J27),IFERROR(SEARCH('[1]Критерии руб_рсч'!$C$74,J27),IFERROR(SEARCH('[1]Критерии руб_рсч'!$C$75,J27),IFERROR(SEARCH('[1]Критерии руб_рсч'!$C$76,J27),$AP$1))))=$AP$1,"-","OK")</f>
        <v>-</v>
      </c>
      <c r="AG27" s="22" t="str">
        <f>IF(IFERROR(SEARCH('[1]Критерии руб_рсч'!$C$78,J27),IFERROR(SEARCH('[1]Критерии руб_рсч'!$C$79,J27),IFERROR(SEARCH('[1]Критерии руб_рсч'!$C$80,J27),IFERROR(SEARCH('[1]Критерии руб_рсч'!$C$81,J27),$AP$1))))=$AP$1,"-","OK")</f>
        <v>-</v>
      </c>
      <c r="AH27" s="22" t="str">
        <f>IF(IFERROR(SEARCH('[1]Критерии руб_рсч'!$C$83,J27),IFERROR(SEARCH('[1]Критерии руб_рсч'!$C$84,J27),$AP$1))=$AP$1,"-","OK")</f>
        <v>-</v>
      </c>
      <c r="AI27" s="22" t="str">
        <f>IF(IFERROR(SEARCH('[1]Критерии руб_рсч'!$C$86,J27),IFERROR(SEARCH('[1]Критерии руб_рсч'!$C$87,J27),IFERROR(SEARCH('[1]Критерии руб_рсч'!$C$88,J27),$AP$1)))=$AP$1,"-","OK")</f>
        <v>-</v>
      </c>
      <c r="AJ27" s="22" t="str">
        <f>IF(IFERROR(SEARCH('[1]Критерии руб_рсч'!$C$90,J27),IFERROR(SEARCH('[1]Критерии руб_рсч'!$C$91,J27),IFERROR(SEARCH('[1]Критерии руб_рсч'!$C$92,J27),IFERROR(SEARCH('[1]Критерии руб_рсч'!$C$93,J27),$AP$1))))=$AP$1,"-","OK")</f>
        <v>-</v>
      </c>
      <c r="AK27" s="22" t="str">
        <f>IF(IFERROR(SEARCH('[1]Критерии руб_рсч'!$C$95,J27),IFERROR(SEARCH('[1]Критерии руб_рсч'!$C$96,J27),IFERROR(SEARCH('[1]Критерии руб_рсч'!$C$97,J27),IFERROR(SEARCH('[1]Критерии руб_рсч'!$C$98,J27),IFERROR(SEARCH('[1]Критерии руб_рсч'!$C$99,J27),IFERROR(SEARCH('[1]Критерии руб_рсч'!$C$100,J27),$AP$1))))))=$AP$1,"-","OK")</f>
        <v>-</v>
      </c>
      <c r="AL27" s="22" t="str">
        <f>IF(IFERROR(SEARCH('[1]Критерии руб_рсч'!$C$102,J27),IFERROR(SEARCH('[1]Критерии руб_рсч'!$C$103,J27),IFERROR(SEARCH('[1]Критерии руб_рсч'!$C$104,J27),IFERROR(SEARCH('[1]Критерии руб_рсч'!$C$105,J27),IFERROR(SEARCH('[1]Критерии руб_рсч'!$C$106,J27),IFERROR(SEARCH('[1]Критерии руб_рсч'!$C$107,J27),$AP$1))))))=$AP$1,"-","OK")</f>
        <v>-</v>
      </c>
      <c r="AM27" s="22" t="str">
        <f>IF(IFERROR(SEARCH('[1]Критерии руб_рсч'!$C$109,J27),IFERROR(SEARCH('[1]Критерии руб_рсч'!$C$109,J27),$AP$1))=$AP$1,"-","OK")</f>
        <v>-</v>
      </c>
    </row>
    <row r="28" spans="1:39" s="1" customFormat="1" ht="12" customHeight="1">
      <c r="A28" s="1" t="s">
        <v>146</v>
      </c>
      <c r="B28" s="25" t="s">
        <v>143</v>
      </c>
      <c r="C28" s="14" t="s">
        <v>41</v>
      </c>
      <c r="D28" s="27">
        <v>0</v>
      </c>
      <c r="E28" s="28">
        <v>25</v>
      </c>
      <c r="F28" s="3"/>
      <c r="G28" s="13"/>
      <c r="H28" s="4"/>
      <c r="I28" s="25" t="s">
        <v>69</v>
      </c>
      <c r="J28" s="25" t="s">
        <v>82</v>
      </c>
      <c r="K28" s="14" t="s">
        <v>42</v>
      </c>
      <c r="L28" s="5" t="str">
        <f>VLOOKUP(O28,[1]Справочник!$A$2:$B$44,2,0)</f>
        <v>опер</v>
      </c>
      <c r="M28" s="29">
        <v>1</v>
      </c>
      <c r="N28" s="29">
        <v>2015</v>
      </c>
      <c r="O28" s="5" t="str">
        <f t="shared" si="0"/>
        <v>bank</v>
      </c>
      <c r="P28" s="24" t="s">
        <v>43</v>
      </c>
      <c r="Q28" s="23">
        <v>1</v>
      </c>
      <c r="R28" s="23">
        <v>2015</v>
      </c>
      <c r="S28" s="23" t="s">
        <v>44</v>
      </c>
      <c r="T28" s="25" t="s">
        <v>89</v>
      </c>
      <c r="U28" s="22" t="str">
        <f>IF(IFERROR(SEARCH('[1]Критерии руб_рсч'!$C$2,J28),IFERROR(SEARCH('[1]Критерии руб_рсч'!$C$3,J28),IFERROR(SEARCH('[1]Критерии руб_рсч'!$C$4,J28),IFERROR(SEARCH('[1]Критерии руб_рсч'!$C$5,J28),IFERROR(SEARCH('[1]Критерии руб_рсч'!$C$6,J28),IFERROR(SEARCH('[1]Критерии руб_рсч'!$C$7,J28),IFERROR(SEARCH('[1]Критерии руб_рсч'!$C$8,J28),IFERROR(SEARCH('[1]Критерии руб_рсч'!$C$8,J28),IFERROR(SEARCH('[1]Критерии руб_рсч'!$C$10,J28),IFERROR(SEARCH('[1]Критерии руб_рсч'!$C$11,J28),"-"))))))))))=$AP$1,"-","OK")</f>
        <v>-</v>
      </c>
      <c r="V28" s="22" t="str">
        <f>IF(IFERROR(SEARCH('[1]Критерии руб_рсч'!$C$13,J28),IFERROR(SEARCH('[1]Критерии руб_рсч'!$C$14,J28),IFERROR(SEARCH('[1]Критерии руб_рсч'!$C$15,J28),IFERROR(SEARCH('[1]Критерии руб_рсч'!$C$16,J28),IFERROR(SEARCH('[1]Критерии руб_рсч'!$C$17,J28),IFERROR(SEARCH('[1]Критерии руб_рсч'!$C$18,J28),IFERROR(SEARCH('[1]Критерии руб_рсч'!$C$19,J28),IFERROR(SEARCH('[1]Критерии руб_рсч'!$C$20,J28),IFERROR(SEARCH('[1]Критерии руб_рсч'!$C$21,J28),IFERROR(SEARCH('[1]Критерии руб_рсч'!$C$22,J28),IFERROR(SEARCH('[1]Критерии руб_рсч'!$C$23,J28),IFERROR(SEARCH('[1]Критерии руб_рсч'!$C$24,J28),IFERROR(SEARCH('[1]Критерии руб_рсч'!$C$25,J28),IFERROR(SEARCH('[1]Критерии руб_рсч'!$C$26,J28),$AP$1))))))))))))))=$AP$1,"-","OK")</f>
        <v>OK</v>
      </c>
      <c r="W28" s="22" t="str">
        <f>IF(IFERROR(SEARCH('[1]Критерии руб_рсч'!$C$28,J28),IFERROR(SEARCH('[1]Критерии руб_рсч'!$C$29,J28),IFERROR(SEARCH('[1]Критерии руб_рсч'!$C$30,J28),$AP$1)))=$AP$1,"-","OK")</f>
        <v>-</v>
      </c>
      <c r="X28" s="22" t="str">
        <f>IF(IFERROR(SEARCH('[1]Критерии руб_рсч'!$C$32,J28),IFERROR(SEARCH('[1]Критерии руб_рсч'!$C$33,J28),IFERROR(SEARCH('[1]Критерии руб_рсч'!$C$34,J28),IFERROR(SEARCH('[1]Критерии руб_рсч'!$C$35,J28),IFERROR(SEARCH('[1]Критерии руб_рсч'!$C$36,J28),$AP$1)))))=$AP$1,"-","OK")</f>
        <v>-</v>
      </c>
      <c r="Y28" s="22" t="str">
        <f>IF(IFERROR(SEARCH('[1]Критерии руб_рсч'!$C$38,J28),IFERROR(SEARCH('[1]Критерии руб_рсч'!$C$39,J28),IFERROR(SEARCH('[1]Критерии руб_рсч'!$C$40,J28),IFERROR(SEARCH('[1]Критерии руб_рсч'!$C$41,J28),IFERROR(SEARCH('[1]Критерии руб_рсч'!$C$42,J28),IFERROR(SEARCH('[1]Критерии руб_рсч'!$C$43,J28),$AP$1))))))=$AP$1,"-","OK")</f>
        <v>-</v>
      </c>
      <c r="Z28" s="22" t="str">
        <f>IF(IFERROR(SEARCH('[1]Критерии руб_рсч'!$C$45,J28),IFERROR(SEARCH('[1]Критерии руб_рсч'!$C$46,J28),IFERROR(SEARCH('[1]Критерии руб_рсч'!$C$47,J28),IFERROR(SEARCH('[1]Критерии руб_рсч'!$C$48,J28),IFERROR(SEARCH('[1]Критерии руб_рсч'!$C$49,J28),IFERROR(SEARCH('[1]Критерии руб_рсч'!$C$50,J28),IFERROR(SEARCH('[1]Критерии руб_рсч'!$C$51,J28),$AP$1)))))))=$AP$1,"-","OK")</f>
        <v>-</v>
      </c>
      <c r="AA28" s="22" t="str">
        <f>IF(IFERROR(SEARCH('[1]Критерии руб_рсч'!$C$53,J28),$AP$1)=$AP$1,"-","OK")</f>
        <v>-</v>
      </c>
      <c r="AB28" s="22" t="str">
        <f>IF(IFERROR(SEARCH('[1]Критерии руб_рсч'!$C$55,J28),IFERROR(SEARCH('[1]Критерии руб_рсч'!$C$56,J28),IFERROR(SEARCH('[1]Критерии руб_рсч'!$C$57,J28),IFERROR(SEARCH('[1]Критерии руб_рсч'!$C$58,J28),IFERROR(SEARCH('[1]Критерии руб_рсч'!$C$59,J28),$AP$1)))))=$AP$1,"-","OK")</f>
        <v>-</v>
      </c>
      <c r="AC28" s="22" t="str">
        <f>IF(IFERROR(SEARCH('[1]Критерии руб_рсч'!$C$61,J28),IFERROR(SEARCH('[1]Критерии руб_рсч'!$C$62,J28),IFERROR(SEARCH('[1]Критерии руб_рсч'!$C$63,J28),IFERROR(SEARCH('[1]Критерии руб_рсч'!$C$64,J28),$AP$1))))=$AP$1,"-","OK")</f>
        <v>-</v>
      </c>
      <c r="AD28" s="22" t="str">
        <f>IF(IFERROR(SEARCH('[1]Критерии руб_рсч'!$C$66,J28),$AP$1)=$AP$1,"-","OK")</f>
        <v>-</v>
      </c>
      <c r="AE28" s="22" t="str">
        <f>IF(IFERROR(SEARCH('[1]Критерии руб_рсч'!$C$68,J28),IFERROR(SEARCH('[1]Критерии руб_рсч'!$C$69,J28),IFERROR(SEARCH('[1]Критерии руб_рсч'!$C$70,J28),IFERROR(SEARCH('[1]Критерии руб_рсч'!$C$71,J28),$AP$1))))=$AP$1,"-","OK")</f>
        <v>-</v>
      </c>
      <c r="AF28" s="22" t="str">
        <f>IF(IFERROR(SEARCH('[1]Критерии руб_рсч'!$C$73,J28),IFERROR(SEARCH('[1]Критерии руб_рсч'!$C$74,J28),IFERROR(SEARCH('[1]Критерии руб_рсч'!$C$75,J28),IFERROR(SEARCH('[1]Критерии руб_рсч'!$C$76,J28),$AP$1))))=$AP$1,"-","OK")</f>
        <v>-</v>
      </c>
      <c r="AG28" s="22" t="str">
        <f>IF(IFERROR(SEARCH('[1]Критерии руб_рсч'!$C$78,J28),IFERROR(SEARCH('[1]Критерии руб_рсч'!$C$79,J28),IFERROR(SEARCH('[1]Критерии руб_рсч'!$C$80,J28),IFERROR(SEARCH('[1]Критерии руб_рсч'!$C$81,J28),$AP$1))))=$AP$1,"-","OK")</f>
        <v>-</v>
      </c>
      <c r="AH28" s="22" t="str">
        <f>IF(IFERROR(SEARCH('[1]Критерии руб_рсч'!$C$83,J28),IFERROR(SEARCH('[1]Критерии руб_рсч'!$C$84,J28),$AP$1))=$AP$1,"-","OK")</f>
        <v>-</v>
      </c>
      <c r="AI28" s="22" t="str">
        <f>IF(IFERROR(SEARCH('[1]Критерии руб_рсч'!$C$86,J28),IFERROR(SEARCH('[1]Критерии руб_рсч'!$C$87,J28),IFERROR(SEARCH('[1]Критерии руб_рсч'!$C$88,J28),$AP$1)))=$AP$1,"-","OK")</f>
        <v>-</v>
      </c>
      <c r="AJ28" s="22" t="str">
        <f>IF(IFERROR(SEARCH('[1]Критерии руб_рсч'!$C$90,J28),IFERROR(SEARCH('[1]Критерии руб_рсч'!$C$91,J28),IFERROR(SEARCH('[1]Критерии руб_рсч'!$C$92,J28),IFERROR(SEARCH('[1]Критерии руб_рсч'!$C$93,J28),$AP$1))))=$AP$1,"-","OK")</f>
        <v>-</v>
      </c>
      <c r="AK28" s="22" t="str">
        <f>IF(IFERROR(SEARCH('[1]Критерии руб_рсч'!$C$95,J28),IFERROR(SEARCH('[1]Критерии руб_рсч'!$C$96,J28),IFERROR(SEARCH('[1]Критерии руб_рсч'!$C$97,J28),IFERROR(SEARCH('[1]Критерии руб_рсч'!$C$98,J28),IFERROR(SEARCH('[1]Критерии руб_рсч'!$C$99,J28),IFERROR(SEARCH('[1]Критерии руб_рсч'!$C$100,J28),$AP$1))))))=$AP$1,"-","OK")</f>
        <v>-</v>
      </c>
      <c r="AL28" s="22" t="str">
        <f>IF(IFERROR(SEARCH('[1]Критерии руб_рсч'!$C$102,J28),IFERROR(SEARCH('[1]Критерии руб_рсч'!$C$103,J28),IFERROR(SEARCH('[1]Критерии руб_рсч'!$C$104,J28),IFERROR(SEARCH('[1]Критерии руб_рсч'!$C$105,J28),IFERROR(SEARCH('[1]Критерии руб_рсч'!$C$106,J28),IFERROR(SEARCH('[1]Критерии руб_рсч'!$C$107,J28),$AP$1))))))=$AP$1,"-","OK")</f>
        <v>-</v>
      </c>
      <c r="AM28" s="22" t="str">
        <f>IF(IFERROR(SEARCH('[1]Критерии руб_рсч'!$C$109,J28),IFERROR(SEARCH('[1]Критерии руб_рсч'!$C$109,J28),$AP$1))=$AP$1,"-","OK")</f>
        <v>-</v>
      </c>
    </row>
    <row r="29" spans="1:39" s="1" customFormat="1" ht="12" customHeight="1">
      <c r="A29" s="1" t="s">
        <v>147</v>
      </c>
      <c r="B29" s="25" t="s">
        <v>143</v>
      </c>
      <c r="C29" s="14" t="s">
        <v>41</v>
      </c>
      <c r="D29" s="27">
        <v>0</v>
      </c>
      <c r="E29" s="28">
        <v>59.03</v>
      </c>
      <c r="F29" s="3"/>
      <c r="G29" s="13"/>
      <c r="H29" s="4"/>
      <c r="I29" s="25" t="s">
        <v>69</v>
      </c>
      <c r="J29" s="25" t="s">
        <v>148</v>
      </c>
      <c r="K29" s="14" t="s">
        <v>42</v>
      </c>
      <c r="L29" s="5" t="str">
        <f>VLOOKUP(O29,[1]Справочник!$A$2:$B$44,2,0)</f>
        <v>опер</v>
      </c>
      <c r="M29" s="29">
        <v>1</v>
      </c>
      <c r="N29" s="29">
        <v>2015</v>
      </c>
      <c r="O29" s="5" t="str">
        <f t="shared" si="0"/>
        <v>bank</v>
      </c>
      <c r="P29" s="24" t="s">
        <v>43</v>
      </c>
      <c r="Q29" s="23">
        <v>1</v>
      </c>
      <c r="R29" s="23">
        <v>2015</v>
      </c>
      <c r="S29" s="23" t="s">
        <v>44</v>
      </c>
      <c r="T29" s="25" t="s">
        <v>89</v>
      </c>
      <c r="U29" s="22" t="str">
        <f>IF(IFERROR(SEARCH('[1]Критерии руб_рсч'!$C$2,J29),IFERROR(SEARCH('[1]Критерии руб_рсч'!$C$3,J29),IFERROR(SEARCH('[1]Критерии руб_рсч'!$C$4,J29),IFERROR(SEARCH('[1]Критерии руб_рсч'!$C$5,J29),IFERROR(SEARCH('[1]Критерии руб_рсч'!$C$6,J29),IFERROR(SEARCH('[1]Критерии руб_рсч'!$C$7,J29),IFERROR(SEARCH('[1]Критерии руб_рсч'!$C$8,J29),IFERROR(SEARCH('[1]Критерии руб_рсч'!$C$8,J29),IFERROR(SEARCH('[1]Критерии руб_рсч'!$C$10,J29),IFERROR(SEARCH('[1]Критерии руб_рсч'!$C$11,J29),"-"))))))))))=$AP$1,"-","OK")</f>
        <v>-</v>
      </c>
      <c r="V29" s="22" t="str">
        <f>IF(IFERROR(SEARCH('[1]Критерии руб_рсч'!$C$13,J29),IFERROR(SEARCH('[1]Критерии руб_рсч'!$C$14,J29),IFERROR(SEARCH('[1]Критерии руб_рсч'!$C$15,J29),IFERROR(SEARCH('[1]Критерии руб_рсч'!$C$16,J29),IFERROR(SEARCH('[1]Критерии руб_рсч'!$C$17,J29),IFERROR(SEARCH('[1]Критерии руб_рсч'!$C$18,J29),IFERROR(SEARCH('[1]Критерии руб_рсч'!$C$19,J29),IFERROR(SEARCH('[1]Критерии руб_рсч'!$C$20,J29),IFERROR(SEARCH('[1]Критерии руб_рсч'!$C$21,J29),IFERROR(SEARCH('[1]Критерии руб_рсч'!$C$22,J29),IFERROR(SEARCH('[1]Критерии руб_рсч'!$C$23,J29),IFERROR(SEARCH('[1]Критерии руб_рсч'!$C$24,J29),IFERROR(SEARCH('[1]Критерии руб_рсч'!$C$25,J29),IFERROR(SEARCH('[1]Критерии руб_рсч'!$C$26,J29),$AP$1))))))))))))))=$AP$1,"-","OK")</f>
        <v>OK</v>
      </c>
      <c r="W29" s="22" t="str">
        <f>IF(IFERROR(SEARCH('[1]Критерии руб_рсч'!$C$28,J29),IFERROR(SEARCH('[1]Критерии руб_рсч'!$C$29,J29),IFERROR(SEARCH('[1]Критерии руб_рсч'!$C$30,J29),$AP$1)))=$AP$1,"-","OK")</f>
        <v>-</v>
      </c>
      <c r="X29" s="22" t="str">
        <f>IF(IFERROR(SEARCH('[1]Критерии руб_рсч'!$C$32,J29),IFERROR(SEARCH('[1]Критерии руб_рсч'!$C$33,J29),IFERROR(SEARCH('[1]Критерии руб_рсч'!$C$34,J29),IFERROR(SEARCH('[1]Критерии руб_рсч'!$C$35,J29),IFERROR(SEARCH('[1]Критерии руб_рсч'!$C$36,J29),$AP$1)))))=$AP$1,"-","OK")</f>
        <v>-</v>
      </c>
      <c r="Y29" s="22" t="str">
        <f>IF(IFERROR(SEARCH('[1]Критерии руб_рсч'!$C$38,J29),IFERROR(SEARCH('[1]Критерии руб_рсч'!$C$39,J29),IFERROR(SEARCH('[1]Критерии руб_рсч'!$C$40,J29),IFERROR(SEARCH('[1]Критерии руб_рсч'!$C$41,J29),IFERROR(SEARCH('[1]Критерии руб_рсч'!$C$42,J29),IFERROR(SEARCH('[1]Критерии руб_рсч'!$C$43,J29),$AP$1))))))=$AP$1,"-","OK")</f>
        <v>-</v>
      </c>
      <c r="Z29" s="22" t="str">
        <f>IF(IFERROR(SEARCH('[1]Критерии руб_рсч'!$C$45,J29),IFERROR(SEARCH('[1]Критерии руб_рсч'!$C$46,J29),IFERROR(SEARCH('[1]Критерии руб_рсч'!$C$47,J29),IFERROR(SEARCH('[1]Критерии руб_рсч'!$C$48,J29),IFERROR(SEARCH('[1]Критерии руб_рсч'!$C$49,J29),IFERROR(SEARCH('[1]Критерии руб_рсч'!$C$50,J29),IFERROR(SEARCH('[1]Критерии руб_рсч'!$C$51,J29),$AP$1)))))))=$AP$1,"-","OK")</f>
        <v>-</v>
      </c>
      <c r="AA29" s="22" t="str">
        <f>IF(IFERROR(SEARCH('[1]Критерии руб_рсч'!$C$53,J29),$AP$1)=$AP$1,"-","OK")</f>
        <v>-</v>
      </c>
      <c r="AB29" s="22" t="str">
        <f>IF(IFERROR(SEARCH('[1]Критерии руб_рсч'!$C$55,J29),IFERROR(SEARCH('[1]Критерии руб_рсч'!$C$56,J29),IFERROR(SEARCH('[1]Критерии руб_рсч'!$C$57,J29),IFERROR(SEARCH('[1]Критерии руб_рсч'!$C$58,J29),IFERROR(SEARCH('[1]Критерии руб_рсч'!$C$59,J29),$AP$1)))))=$AP$1,"-","OK")</f>
        <v>-</v>
      </c>
      <c r="AC29" s="22" t="str">
        <f>IF(IFERROR(SEARCH('[1]Критерии руб_рсч'!$C$61,J29),IFERROR(SEARCH('[1]Критерии руб_рсч'!$C$62,J29),IFERROR(SEARCH('[1]Критерии руб_рсч'!$C$63,J29),IFERROR(SEARCH('[1]Критерии руб_рсч'!$C$64,J29),$AP$1))))=$AP$1,"-","OK")</f>
        <v>-</v>
      </c>
      <c r="AD29" s="22" t="str">
        <f>IF(IFERROR(SEARCH('[1]Критерии руб_рсч'!$C$66,J29),$AP$1)=$AP$1,"-","OK")</f>
        <v>-</v>
      </c>
      <c r="AE29" s="22" t="str">
        <f>IF(IFERROR(SEARCH('[1]Критерии руб_рсч'!$C$68,J29),IFERROR(SEARCH('[1]Критерии руб_рсч'!$C$69,J29),IFERROR(SEARCH('[1]Критерии руб_рсч'!$C$70,J29),IFERROR(SEARCH('[1]Критерии руб_рсч'!$C$71,J29),$AP$1))))=$AP$1,"-","OK")</f>
        <v>-</v>
      </c>
      <c r="AF29" s="22" t="str">
        <f>IF(IFERROR(SEARCH('[1]Критерии руб_рсч'!$C$73,J29),IFERROR(SEARCH('[1]Критерии руб_рсч'!$C$74,J29),IFERROR(SEARCH('[1]Критерии руб_рсч'!$C$75,J29),IFERROR(SEARCH('[1]Критерии руб_рсч'!$C$76,J29),$AP$1))))=$AP$1,"-","OK")</f>
        <v>-</v>
      </c>
      <c r="AG29" s="22" t="str">
        <f>IF(IFERROR(SEARCH('[1]Критерии руб_рсч'!$C$78,J29),IFERROR(SEARCH('[1]Критерии руб_рсч'!$C$79,J29),IFERROR(SEARCH('[1]Критерии руб_рсч'!$C$80,J29),IFERROR(SEARCH('[1]Критерии руб_рсч'!$C$81,J29),$AP$1))))=$AP$1,"-","OK")</f>
        <v>-</v>
      </c>
      <c r="AH29" s="22" t="str">
        <f>IF(IFERROR(SEARCH('[1]Критерии руб_рсч'!$C$83,J29),IFERROR(SEARCH('[1]Критерии руб_рсч'!$C$84,J29),$AP$1))=$AP$1,"-","OK")</f>
        <v>-</v>
      </c>
      <c r="AI29" s="22" t="str">
        <f>IF(IFERROR(SEARCH('[1]Критерии руб_рсч'!$C$86,J29),IFERROR(SEARCH('[1]Критерии руб_рсч'!$C$87,J29),IFERROR(SEARCH('[1]Критерии руб_рсч'!$C$88,J29),$AP$1)))=$AP$1,"-","OK")</f>
        <v>-</v>
      </c>
      <c r="AJ29" s="22" t="str">
        <f>IF(IFERROR(SEARCH('[1]Критерии руб_рсч'!$C$90,J29),IFERROR(SEARCH('[1]Критерии руб_рсч'!$C$91,J29),IFERROR(SEARCH('[1]Критерии руб_рсч'!$C$92,J29),IFERROR(SEARCH('[1]Критерии руб_рсч'!$C$93,J29),$AP$1))))=$AP$1,"-","OK")</f>
        <v>-</v>
      </c>
      <c r="AK29" s="22" t="str">
        <f>IF(IFERROR(SEARCH('[1]Критерии руб_рсч'!$C$95,J29),IFERROR(SEARCH('[1]Критерии руб_рсч'!$C$96,J29),IFERROR(SEARCH('[1]Критерии руб_рсч'!$C$97,J29),IFERROR(SEARCH('[1]Критерии руб_рсч'!$C$98,J29),IFERROR(SEARCH('[1]Критерии руб_рсч'!$C$99,J29),IFERROR(SEARCH('[1]Критерии руб_рсч'!$C$100,J29),$AP$1))))))=$AP$1,"-","OK")</f>
        <v>-</v>
      </c>
      <c r="AL29" s="22" t="str">
        <f>IF(IFERROR(SEARCH('[1]Критерии руб_рсч'!$C$102,J29),IFERROR(SEARCH('[1]Критерии руб_рсч'!$C$103,J29),IFERROR(SEARCH('[1]Критерии руб_рсч'!$C$104,J29),IFERROR(SEARCH('[1]Критерии руб_рсч'!$C$105,J29),IFERROR(SEARCH('[1]Критерии руб_рсч'!$C$106,J29),IFERROR(SEARCH('[1]Критерии руб_рсч'!$C$107,J29),$AP$1))))))=$AP$1,"-","OK")</f>
        <v>-</v>
      </c>
      <c r="AM29" s="22" t="str">
        <f>IF(IFERROR(SEARCH('[1]Критерии руб_рсч'!$C$109,J29),IFERROR(SEARCH('[1]Критерии руб_рсч'!$C$109,J29),$AP$1))=$AP$1,"-","OK")</f>
        <v>-</v>
      </c>
    </row>
    <row r="30" spans="1:39" s="1" customFormat="1">
      <c r="A30" s="1" t="s">
        <v>149</v>
      </c>
      <c r="B30" s="25" t="s">
        <v>143</v>
      </c>
      <c r="C30" s="14" t="s">
        <v>41</v>
      </c>
      <c r="D30" s="27">
        <v>0</v>
      </c>
      <c r="E30" s="28">
        <v>327.96</v>
      </c>
      <c r="F30" s="3"/>
      <c r="G30" s="13"/>
      <c r="H30" s="4"/>
      <c r="I30" s="25" t="s">
        <v>69</v>
      </c>
      <c r="J30" s="25" t="s">
        <v>150</v>
      </c>
      <c r="K30" s="14" t="s">
        <v>42</v>
      </c>
      <c r="L30" s="5" t="str">
        <f>VLOOKUP(O30,[1]Справочник!$A$2:$B$44,2,0)</f>
        <v>опер</v>
      </c>
      <c r="M30" s="29">
        <v>1</v>
      </c>
      <c r="N30" s="29">
        <v>2015</v>
      </c>
      <c r="O30" s="5" t="str">
        <f t="shared" si="0"/>
        <v>bank</v>
      </c>
      <c r="P30" s="24" t="s">
        <v>43</v>
      </c>
      <c r="Q30" s="23">
        <v>1</v>
      </c>
      <c r="R30" s="23">
        <v>2015</v>
      </c>
      <c r="S30" s="23" t="s">
        <v>44</v>
      </c>
      <c r="T30" s="25" t="s">
        <v>89</v>
      </c>
      <c r="U30" s="22" t="str">
        <f>IF(IFERROR(SEARCH('[1]Критерии руб_рсч'!$C$2,J30),IFERROR(SEARCH('[1]Критерии руб_рсч'!$C$3,J30),IFERROR(SEARCH('[1]Критерии руб_рсч'!$C$4,J30),IFERROR(SEARCH('[1]Критерии руб_рсч'!$C$5,J30),IFERROR(SEARCH('[1]Критерии руб_рсч'!$C$6,J30),IFERROR(SEARCH('[1]Критерии руб_рсч'!$C$7,J30),IFERROR(SEARCH('[1]Критерии руб_рсч'!$C$8,J30),IFERROR(SEARCH('[1]Критерии руб_рсч'!$C$8,J30),IFERROR(SEARCH('[1]Критерии руб_рсч'!$C$10,J30),IFERROR(SEARCH('[1]Критерии руб_рсч'!$C$11,J30),"-"))))))))))=$AP$1,"-","OK")</f>
        <v>-</v>
      </c>
      <c r="V30" s="22" t="str">
        <f>IF(IFERROR(SEARCH('[1]Критерии руб_рсч'!$C$13,J30),IFERROR(SEARCH('[1]Критерии руб_рсч'!$C$14,J30),IFERROR(SEARCH('[1]Критерии руб_рсч'!$C$15,J30),IFERROR(SEARCH('[1]Критерии руб_рсч'!$C$16,J30),IFERROR(SEARCH('[1]Критерии руб_рсч'!$C$17,J30),IFERROR(SEARCH('[1]Критерии руб_рсч'!$C$18,J30),IFERROR(SEARCH('[1]Критерии руб_рсч'!$C$19,J30),IFERROR(SEARCH('[1]Критерии руб_рсч'!$C$20,J30),IFERROR(SEARCH('[1]Критерии руб_рсч'!$C$21,J30),IFERROR(SEARCH('[1]Критерии руб_рсч'!$C$22,J30),IFERROR(SEARCH('[1]Критерии руб_рсч'!$C$23,J30),IFERROR(SEARCH('[1]Критерии руб_рсч'!$C$24,J30),IFERROR(SEARCH('[1]Критерии руб_рсч'!$C$25,J30),IFERROR(SEARCH('[1]Критерии руб_рсч'!$C$26,J30),$AP$1))))))))))))))=$AP$1,"-","OK")</f>
        <v>OK</v>
      </c>
      <c r="W30" s="22" t="str">
        <f>IF(IFERROR(SEARCH('[1]Критерии руб_рсч'!$C$28,J30),IFERROR(SEARCH('[1]Критерии руб_рсч'!$C$29,J30),IFERROR(SEARCH('[1]Критерии руб_рсч'!$C$30,J30),$AP$1)))=$AP$1,"-","OK")</f>
        <v>-</v>
      </c>
      <c r="X30" s="22" t="str">
        <f>IF(IFERROR(SEARCH('[1]Критерии руб_рсч'!$C$32,J30),IFERROR(SEARCH('[1]Критерии руб_рсч'!$C$33,J30),IFERROR(SEARCH('[1]Критерии руб_рсч'!$C$34,J30),IFERROR(SEARCH('[1]Критерии руб_рсч'!$C$35,J30),IFERROR(SEARCH('[1]Критерии руб_рсч'!$C$36,J30),$AP$1)))))=$AP$1,"-","OK")</f>
        <v>-</v>
      </c>
      <c r="Y30" s="22" t="str">
        <f>IF(IFERROR(SEARCH('[1]Критерии руб_рсч'!$C$38,J30),IFERROR(SEARCH('[1]Критерии руб_рсч'!$C$39,J30),IFERROR(SEARCH('[1]Критерии руб_рсч'!$C$40,J30),IFERROR(SEARCH('[1]Критерии руб_рсч'!$C$41,J30),IFERROR(SEARCH('[1]Критерии руб_рсч'!$C$42,J30),IFERROR(SEARCH('[1]Критерии руб_рсч'!$C$43,J30),$AP$1))))))=$AP$1,"-","OK")</f>
        <v>-</v>
      </c>
      <c r="Z30" s="22" t="str">
        <f>IF(IFERROR(SEARCH('[1]Критерии руб_рсч'!$C$45,J30),IFERROR(SEARCH('[1]Критерии руб_рсч'!$C$46,J30),IFERROR(SEARCH('[1]Критерии руб_рсч'!$C$47,J30),IFERROR(SEARCH('[1]Критерии руб_рсч'!$C$48,J30),IFERROR(SEARCH('[1]Критерии руб_рсч'!$C$49,J30),IFERROR(SEARCH('[1]Критерии руб_рсч'!$C$50,J30),IFERROR(SEARCH('[1]Критерии руб_рсч'!$C$51,J30),$AP$1)))))))=$AP$1,"-","OK")</f>
        <v>-</v>
      </c>
      <c r="AA30" s="22" t="str">
        <f>IF(IFERROR(SEARCH('[1]Критерии руб_рсч'!$C$53,J30),$AP$1)=$AP$1,"-","OK")</f>
        <v>-</v>
      </c>
      <c r="AB30" s="22" t="str">
        <f>IF(IFERROR(SEARCH('[1]Критерии руб_рсч'!$C$55,J30),IFERROR(SEARCH('[1]Критерии руб_рсч'!$C$56,J30),IFERROR(SEARCH('[1]Критерии руб_рсч'!$C$57,J30),IFERROR(SEARCH('[1]Критерии руб_рсч'!$C$58,J30),IFERROR(SEARCH('[1]Критерии руб_рсч'!$C$59,J30),$AP$1)))))=$AP$1,"-","OK")</f>
        <v>-</v>
      </c>
      <c r="AC30" s="22" t="str">
        <f>IF(IFERROR(SEARCH('[1]Критерии руб_рсч'!$C$61,J30),IFERROR(SEARCH('[1]Критерии руб_рсч'!$C$62,J30),IFERROR(SEARCH('[1]Критерии руб_рсч'!$C$63,J30),IFERROR(SEARCH('[1]Критерии руб_рсч'!$C$64,J30),$AP$1))))=$AP$1,"-","OK")</f>
        <v>-</v>
      </c>
      <c r="AD30" s="22" t="str">
        <f>IF(IFERROR(SEARCH('[1]Критерии руб_рсч'!$C$66,J30),$AP$1)=$AP$1,"-","OK")</f>
        <v>-</v>
      </c>
      <c r="AE30" s="22" t="str">
        <f>IF(IFERROR(SEARCH('[1]Критерии руб_рсч'!$C$68,J30),IFERROR(SEARCH('[1]Критерии руб_рсч'!$C$69,J30),IFERROR(SEARCH('[1]Критерии руб_рсч'!$C$70,J30),IFERROR(SEARCH('[1]Критерии руб_рсч'!$C$71,J30),$AP$1))))=$AP$1,"-","OK")</f>
        <v>-</v>
      </c>
      <c r="AF30" s="22" t="str">
        <f>IF(IFERROR(SEARCH('[1]Критерии руб_рсч'!$C$73,J30),IFERROR(SEARCH('[1]Критерии руб_рсч'!$C$74,J30),IFERROR(SEARCH('[1]Критерии руб_рсч'!$C$75,J30),IFERROR(SEARCH('[1]Критерии руб_рсч'!$C$76,J30),$AP$1))))=$AP$1,"-","OK")</f>
        <v>-</v>
      </c>
      <c r="AG30" s="22" t="str">
        <f>IF(IFERROR(SEARCH('[1]Критерии руб_рсч'!$C$78,J30),IFERROR(SEARCH('[1]Критерии руб_рсч'!$C$79,J30),IFERROR(SEARCH('[1]Критерии руб_рсч'!$C$80,J30),IFERROR(SEARCH('[1]Критерии руб_рсч'!$C$81,J30),$AP$1))))=$AP$1,"-","OK")</f>
        <v>-</v>
      </c>
      <c r="AH30" s="22" t="str">
        <f>IF(IFERROR(SEARCH('[1]Критерии руб_рсч'!$C$83,J30),IFERROR(SEARCH('[1]Критерии руб_рсч'!$C$84,J30),$AP$1))=$AP$1,"-","OK")</f>
        <v>-</v>
      </c>
      <c r="AI30" s="22" t="str">
        <f>IF(IFERROR(SEARCH('[1]Критерии руб_рсч'!$C$86,J30),IFERROR(SEARCH('[1]Критерии руб_рсч'!$C$87,J30),IFERROR(SEARCH('[1]Критерии руб_рсч'!$C$88,J30),$AP$1)))=$AP$1,"-","OK")</f>
        <v>-</v>
      </c>
      <c r="AJ30" s="22" t="str">
        <f>IF(IFERROR(SEARCH('[1]Критерии руб_рсч'!$C$90,J30),IFERROR(SEARCH('[1]Критерии руб_рсч'!$C$91,J30),IFERROR(SEARCH('[1]Критерии руб_рсч'!$C$92,J30),IFERROR(SEARCH('[1]Критерии руб_рсч'!$C$93,J30),$AP$1))))=$AP$1,"-","OK")</f>
        <v>-</v>
      </c>
      <c r="AK30" s="22" t="str">
        <f>IF(IFERROR(SEARCH('[1]Критерии руб_рсч'!$C$95,J30),IFERROR(SEARCH('[1]Критерии руб_рсч'!$C$96,J30),IFERROR(SEARCH('[1]Критерии руб_рсч'!$C$97,J30),IFERROR(SEARCH('[1]Критерии руб_рсч'!$C$98,J30),IFERROR(SEARCH('[1]Критерии руб_рсч'!$C$99,J30),IFERROR(SEARCH('[1]Критерии руб_рсч'!$C$100,J30),$AP$1))))))=$AP$1,"-","OK")</f>
        <v>-</v>
      </c>
      <c r="AL30" s="22" t="str">
        <f>IF(IFERROR(SEARCH('[1]Критерии руб_рсч'!$C$102,J30),IFERROR(SEARCH('[1]Критерии руб_рсч'!$C$103,J30),IFERROR(SEARCH('[1]Критерии руб_рсч'!$C$104,J30),IFERROR(SEARCH('[1]Критерии руб_рсч'!$C$105,J30),IFERROR(SEARCH('[1]Критерии руб_рсч'!$C$106,J30),IFERROR(SEARCH('[1]Критерии руб_рсч'!$C$107,J30),$AP$1))))))=$AP$1,"-","OK")</f>
        <v>-</v>
      </c>
      <c r="AM30" s="22" t="str">
        <f>IF(IFERROR(SEARCH('[1]Критерии руб_рсч'!$C$109,J30),IFERROR(SEARCH('[1]Критерии руб_рсч'!$C$109,J30),$AP$1))=$AP$1,"-","OK")</f>
        <v>-</v>
      </c>
    </row>
    <row r="31" spans="1:39" s="1" customFormat="1">
      <c r="A31" s="1" t="s">
        <v>151</v>
      </c>
      <c r="B31" s="25" t="s">
        <v>143</v>
      </c>
      <c r="C31" s="14" t="s">
        <v>41</v>
      </c>
      <c r="D31" s="27">
        <v>0</v>
      </c>
      <c r="E31" s="28">
        <v>520</v>
      </c>
      <c r="F31" s="3"/>
      <c r="G31" s="13"/>
      <c r="H31" s="4"/>
      <c r="I31" s="25" t="s">
        <v>69</v>
      </c>
      <c r="J31" s="25" t="s">
        <v>94</v>
      </c>
      <c r="K31" s="14" t="s">
        <v>42</v>
      </c>
      <c r="L31" s="5" t="str">
        <f>VLOOKUP(O31,[1]Справочник!$A$2:$B$44,2,0)</f>
        <v>опер</v>
      </c>
      <c r="M31" s="29">
        <v>1</v>
      </c>
      <c r="N31" s="29">
        <v>2015</v>
      </c>
      <c r="O31" s="5" t="str">
        <f t="shared" si="0"/>
        <v>bank</v>
      </c>
      <c r="P31" s="24" t="s">
        <v>43</v>
      </c>
      <c r="Q31" s="23">
        <v>1</v>
      </c>
      <c r="R31" s="23">
        <v>2015</v>
      </c>
      <c r="S31" s="23" t="s">
        <v>44</v>
      </c>
      <c r="T31" s="25" t="s">
        <v>89</v>
      </c>
      <c r="U31" s="22" t="str">
        <f>IF(IFERROR(SEARCH('[1]Критерии руб_рсч'!$C$2,J31),IFERROR(SEARCH('[1]Критерии руб_рсч'!$C$3,J31),IFERROR(SEARCH('[1]Критерии руб_рсч'!$C$4,J31),IFERROR(SEARCH('[1]Критерии руб_рсч'!$C$5,J31),IFERROR(SEARCH('[1]Критерии руб_рсч'!$C$6,J31),IFERROR(SEARCH('[1]Критерии руб_рсч'!$C$7,J31),IFERROR(SEARCH('[1]Критерии руб_рсч'!$C$8,J31),IFERROR(SEARCH('[1]Критерии руб_рсч'!$C$8,J31),IFERROR(SEARCH('[1]Критерии руб_рсч'!$C$10,J31),IFERROR(SEARCH('[1]Критерии руб_рсч'!$C$11,J31),"-"))))))))))=$AP$1,"-","OK")</f>
        <v>-</v>
      </c>
      <c r="V31" s="22" t="str">
        <f>IF(IFERROR(SEARCH('[1]Критерии руб_рсч'!$C$13,J31),IFERROR(SEARCH('[1]Критерии руб_рсч'!$C$14,J31),IFERROR(SEARCH('[1]Критерии руб_рсч'!$C$15,J31),IFERROR(SEARCH('[1]Критерии руб_рсч'!$C$16,J31),IFERROR(SEARCH('[1]Критерии руб_рсч'!$C$17,J31),IFERROR(SEARCH('[1]Критерии руб_рсч'!$C$18,J31),IFERROR(SEARCH('[1]Критерии руб_рсч'!$C$19,J31),IFERROR(SEARCH('[1]Критерии руб_рсч'!$C$20,J31),IFERROR(SEARCH('[1]Критерии руб_рсч'!$C$21,J31),IFERROR(SEARCH('[1]Критерии руб_рсч'!$C$22,J31),IFERROR(SEARCH('[1]Критерии руб_рсч'!$C$23,J31),IFERROR(SEARCH('[1]Критерии руб_рсч'!$C$24,J31),IFERROR(SEARCH('[1]Критерии руб_рсч'!$C$25,J31),IFERROR(SEARCH('[1]Критерии руб_рсч'!$C$26,J31),$AP$1))))))))))))))=$AP$1,"-","OK")</f>
        <v>OK</v>
      </c>
      <c r="W31" s="22" t="str">
        <f>IF(IFERROR(SEARCH('[1]Критерии руб_рсч'!$C$28,J31),IFERROR(SEARCH('[1]Критерии руб_рсч'!$C$29,J31),IFERROR(SEARCH('[1]Критерии руб_рсч'!$C$30,J31),$AP$1)))=$AP$1,"-","OK")</f>
        <v>-</v>
      </c>
      <c r="X31" s="22" t="str">
        <f>IF(IFERROR(SEARCH('[1]Критерии руб_рсч'!$C$32,J31),IFERROR(SEARCH('[1]Критерии руб_рсч'!$C$33,J31),IFERROR(SEARCH('[1]Критерии руб_рсч'!$C$34,J31),IFERROR(SEARCH('[1]Критерии руб_рсч'!$C$35,J31),IFERROR(SEARCH('[1]Критерии руб_рсч'!$C$36,J31),$AP$1)))))=$AP$1,"-","OK")</f>
        <v>-</v>
      </c>
      <c r="Y31" s="22" t="str">
        <f>IF(IFERROR(SEARCH('[1]Критерии руб_рсч'!$C$38,J31),IFERROR(SEARCH('[1]Критерии руб_рсч'!$C$39,J31),IFERROR(SEARCH('[1]Критерии руб_рсч'!$C$40,J31),IFERROR(SEARCH('[1]Критерии руб_рсч'!$C$41,J31),IFERROR(SEARCH('[1]Критерии руб_рсч'!$C$42,J31),IFERROR(SEARCH('[1]Критерии руб_рсч'!$C$43,J31),$AP$1))))))=$AP$1,"-","OK")</f>
        <v>-</v>
      </c>
      <c r="Z31" s="22" t="str">
        <f>IF(IFERROR(SEARCH('[1]Критерии руб_рсч'!$C$45,J31),IFERROR(SEARCH('[1]Критерии руб_рсч'!$C$46,J31),IFERROR(SEARCH('[1]Критерии руб_рсч'!$C$47,J31),IFERROR(SEARCH('[1]Критерии руб_рсч'!$C$48,J31),IFERROR(SEARCH('[1]Критерии руб_рсч'!$C$49,J31),IFERROR(SEARCH('[1]Критерии руб_рсч'!$C$50,J31),IFERROR(SEARCH('[1]Критерии руб_рсч'!$C$51,J31),$AP$1)))))))=$AP$1,"-","OK")</f>
        <v>-</v>
      </c>
      <c r="AA31" s="22" t="str">
        <f>IF(IFERROR(SEARCH('[1]Критерии руб_рсч'!$C$53,J31),$AP$1)=$AP$1,"-","OK")</f>
        <v>-</v>
      </c>
      <c r="AB31" s="22" t="str">
        <f>IF(IFERROR(SEARCH('[1]Критерии руб_рсч'!$C$55,J31),IFERROR(SEARCH('[1]Критерии руб_рсч'!$C$56,J31),IFERROR(SEARCH('[1]Критерии руб_рсч'!$C$57,J31),IFERROR(SEARCH('[1]Критерии руб_рсч'!$C$58,J31),IFERROR(SEARCH('[1]Критерии руб_рсч'!$C$59,J31),$AP$1)))))=$AP$1,"-","OK")</f>
        <v>-</v>
      </c>
      <c r="AC31" s="22" t="str">
        <f>IF(IFERROR(SEARCH('[1]Критерии руб_рсч'!$C$61,J31),IFERROR(SEARCH('[1]Критерии руб_рсч'!$C$62,J31),IFERROR(SEARCH('[1]Критерии руб_рсч'!$C$63,J31),IFERROR(SEARCH('[1]Критерии руб_рсч'!$C$64,J31),$AP$1))))=$AP$1,"-","OK")</f>
        <v>-</v>
      </c>
      <c r="AD31" s="22" t="str">
        <f>IF(IFERROR(SEARCH('[1]Критерии руб_рсч'!$C$66,J31),$AP$1)=$AP$1,"-","OK")</f>
        <v>-</v>
      </c>
      <c r="AE31" s="22" t="str">
        <f>IF(IFERROR(SEARCH('[1]Критерии руб_рсч'!$C$68,J31),IFERROR(SEARCH('[1]Критерии руб_рсч'!$C$69,J31),IFERROR(SEARCH('[1]Критерии руб_рсч'!$C$70,J31),IFERROR(SEARCH('[1]Критерии руб_рсч'!$C$71,J31),$AP$1))))=$AP$1,"-","OK")</f>
        <v>-</v>
      </c>
      <c r="AF31" s="22" t="str">
        <f>IF(IFERROR(SEARCH('[1]Критерии руб_рсч'!$C$73,J31),IFERROR(SEARCH('[1]Критерии руб_рсч'!$C$74,J31),IFERROR(SEARCH('[1]Критерии руб_рсч'!$C$75,J31),IFERROR(SEARCH('[1]Критерии руб_рсч'!$C$76,J31),$AP$1))))=$AP$1,"-","OK")</f>
        <v>-</v>
      </c>
      <c r="AG31" s="22" t="str">
        <f>IF(IFERROR(SEARCH('[1]Критерии руб_рсч'!$C$78,J31),IFERROR(SEARCH('[1]Критерии руб_рсч'!$C$79,J31),IFERROR(SEARCH('[1]Критерии руб_рсч'!$C$80,J31),IFERROR(SEARCH('[1]Критерии руб_рсч'!$C$81,J31),$AP$1))))=$AP$1,"-","OK")</f>
        <v>-</v>
      </c>
      <c r="AH31" s="22" t="str">
        <f>IF(IFERROR(SEARCH('[1]Критерии руб_рсч'!$C$83,J31),IFERROR(SEARCH('[1]Критерии руб_рсч'!$C$84,J31),$AP$1))=$AP$1,"-","OK")</f>
        <v>-</v>
      </c>
      <c r="AI31" s="22" t="str">
        <f>IF(IFERROR(SEARCH('[1]Критерии руб_рсч'!$C$86,J31),IFERROR(SEARCH('[1]Критерии руб_рсч'!$C$87,J31),IFERROR(SEARCH('[1]Критерии руб_рсч'!$C$88,J31),$AP$1)))=$AP$1,"-","OK")</f>
        <v>-</v>
      </c>
      <c r="AJ31" s="22" t="str">
        <f>IF(IFERROR(SEARCH('[1]Критерии руб_рсч'!$C$90,J31),IFERROR(SEARCH('[1]Критерии руб_рсч'!$C$91,J31),IFERROR(SEARCH('[1]Критерии руб_рсч'!$C$92,J31),IFERROR(SEARCH('[1]Критерии руб_рсч'!$C$93,J31),$AP$1))))=$AP$1,"-","OK")</f>
        <v>-</v>
      </c>
      <c r="AK31" s="22" t="str">
        <f>IF(IFERROR(SEARCH('[1]Критерии руб_рсч'!$C$95,J31),IFERROR(SEARCH('[1]Критерии руб_рсч'!$C$96,J31),IFERROR(SEARCH('[1]Критерии руб_рсч'!$C$97,J31),IFERROR(SEARCH('[1]Критерии руб_рсч'!$C$98,J31),IFERROR(SEARCH('[1]Критерии руб_рсч'!$C$99,J31),IFERROR(SEARCH('[1]Критерии руб_рсч'!$C$100,J31),$AP$1))))))=$AP$1,"-","OK")</f>
        <v>-</v>
      </c>
      <c r="AL31" s="22" t="str">
        <f>IF(IFERROR(SEARCH('[1]Критерии руб_рсч'!$C$102,J31),IFERROR(SEARCH('[1]Критерии руб_рсч'!$C$103,J31),IFERROR(SEARCH('[1]Критерии руб_рсч'!$C$104,J31),IFERROR(SEARCH('[1]Критерии руб_рсч'!$C$105,J31),IFERROR(SEARCH('[1]Критерии руб_рсч'!$C$106,J31),IFERROR(SEARCH('[1]Критерии руб_рсч'!$C$107,J31),$AP$1))))))=$AP$1,"-","OK")</f>
        <v>-</v>
      </c>
      <c r="AM31" s="22" t="str">
        <f>IF(IFERROR(SEARCH('[1]Критерии руб_рсч'!$C$109,J31),IFERROR(SEARCH('[1]Критерии руб_рсч'!$C$109,J31),$AP$1))=$AP$1,"-","OK")</f>
        <v>-</v>
      </c>
    </row>
    <row r="32" spans="1:39" s="1" customFormat="1">
      <c r="A32" s="1" t="s">
        <v>152</v>
      </c>
      <c r="B32" s="25" t="s">
        <v>143</v>
      </c>
      <c r="C32" s="14" t="s">
        <v>41</v>
      </c>
      <c r="D32" s="27">
        <v>0</v>
      </c>
      <c r="E32" s="26">
        <v>300000</v>
      </c>
      <c r="F32" s="3"/>
      <c r="G32" s="13"/>
      <c r="H32" s="4"/>
      <c r="I32" s="25" t="s">
        <v>65</v>
      </c>
      <c r="J32" s="25" t="s">
        <v>153</v>
      </c>
      <c r="K32" s="14" t="s">
        <v>42</v>
      </c>
      <c r="L32" s="5" t="str">
        <f>VLOOKUP(O32,[1]Справочник!$A$2:$B$44,2,0)</f>
        <v>фин</v>
      </c>
      <c r="M32" s="29">
        <v>1</v>
      </c>
      <c r="N32" s="29">
        <v>2015</v>
      </c>
      <c r="O32" s="5" t="str">
        <f t="shared" si="0"/>
        <v>фин</v>
      </c>
      <c r="P32" s="24" t="s">
        <v>43</v>
      </c>
      <c r="Q32" s="23">
        <v>1</v>
      </c>
      <c r="R32" s="23">
        <v>2015</v>
      </c>
      <c r="S32" s="23" t="s">
        <v>44</v>
      </c>
      <c r="T32" s="25" t="s">
        <v>91</v>
      </c>
      <c r="U32" s="22" t="str">
        <f>IF(IFERROR(SEARCH('[1]Критерии руб_рсч'!$C$2,J32),IFERROR(SEARCH('[1]Критерии руб_рсч'!$C$3,J32),IFERROR(SEARCH('[1]Критерии руб_рсч'!$C$4,J32),IFERROR(SEARCH('[1]Критерии руб_рсч'!$C$5,J32),IFERROR(SEARCH('[1]Критерии руб_рсч'!$C$6,J32),IFERROR(SEARCH('[1]Критерии руб_рсч'!$C$7,J32),IFERROR(SEARCH('[1]Критерии руб_рсч'!$C$8,J32),IFERROR(SEARCH('[1]Критерии руб_рсч'!$C$8,J32),IFERROR(SEARCH('[1]Критерии руб_рсч'!$C$10,J32),IFERROR(SEARCH('[1]Критерии руб_рсч'!$C$11,J32),"-"))))))))))=$AP$1,"-","OK")</f>
        <v>OK</v>
      </c>
      <c r="V32" s="22" t="str">
        <f>IF(IFERROR(SEARCH('[1]Критерии руб_рсч'!$C$13,J32),IFERROR(SEARCH('[1]Критерии руб_рсч'!$C$14,J32),IFERROR(SEARCH('[1]Критерии руб_рсч'!$C$15,J32),IFERROR(SEARCH('[1]Критерии руб_рсч'!$C$16,J32),IFERROR(SEARCH('[1]Критерии руб_рсч'!$C$17,J32),IFERROR(SEARCH('[1]Критерии руб_рсч'!$C$18,J32),IFERROR(SEARCH('[1]Критерии руб_рсч'!$C$19,J32),IFERROR(SEARCH('[1]Критерии руб_рсч'!$C$20,J32),IFERROR(SEARCH('[1]Критерии руб_рсч'!$C$21,J32),IFERROR(SEARCH('[1]Критерии руб_рсч'!$C$22,J32),IFERROR(SEARCH('[1]Критерии руб_рсч'!$C$23,J32),IFERROR(SEARCH('[1]Критерии руб_рсч'!$C$24,J32),IFERROR(SEARCH('[1]Критерии руб_рсч'!$C$25,J32),IFERROR(SEARCH('[1]Критерии руб_рсч'!$C$26,J32),$AP$1))))))))))))))=$AP$1,"-","OK")</f>
        <v>-</v>
      </c>
      <c r="W32" s="22" t="str">
        <f>IF(IFERROR(SEARCH('[1]Критерии руб_рсч'!$C$28,J32),IFERROR(SEARCH('[1]Критерии руб_рсч'!$C$29,J32),IFERROR(SEARCH('[1]Критерии руб_рсч'!$C$30,J32),$AP$1)))=$AP$1,"-","OK")</f>
        <v>-</v>
      </c>
      <c r="X32" s="22" t="str">
        <f>IF(IFERROR(SEARCH('[1]Критерии руб_рсч'!$C$32,J32),IFERROR(SEARCH('[1]Критерии руб_рсч'!$C$33,J32),IFERROR(SEARCH('[1]Критерии руб_рсч'!$C$34,J32),IFERROR(SEARCH('[1]Критерии руб_рсч'!$C$35,J32),IFERROR(SEARCH('[1]Критерии руб_рсч'!$C$36,J32),$AP$1)))))=$AP$1,"-","OK")</f>
        <v>-</v>
      </c>
      <c r="Y32" s="22" t="str">
        <f>IF(IFERROR(SEARCH('[1]Критерии руб_рсч'!$C$38,J32),IFERROR(SEARCH('[1]Критерии руб_рсч'!$C$39,J32),IFERROR(SEARCH('[1]Критерии руб_рсч'!$C$40,J32),IFERROR(SEARCH('[1]Критерии руб_рсч'!$C$41,J32),IFERROR(SEARCH('[1]Критерии руб_рсч'!$C$42,J32),IFERROR(SEARCH('[1]Критерии руб_рсч'!$C$43,J32),$AP$1))))))=$AP$1,"-","OK")</f>
        <v>-</v>
      </c>
      <c r="Z32" s="22" t="str">
        <f>IF(IFERROR(SEARCH('[1]Критерии руб_рсч'!$C$45,J32),IFERROR(SEARCH('[1]Критерии руб_рсч'!$C$46,J32),IFERROR(SEARCH('[1]Критерии руб_рсч'!$C$47,J32),IFERROR(SEARCH('[1]Критерии руб_рсч'!$C$48,J32),IFERROR(SEARCH('[1]Критерии руб_рсч'!$C$49,J32),IFERROR(SEARCH('[1]Критерии руб_рсч'!$C$50,J32),IFERROR(SEARCH('[1]Критерии руб_рсч'!$C$51,J32),$AP$1)))))))=$AP$1,"-","OK")</f>
        <v>-</v>
      </c>
      <c r="AA32" s="22" t="str">
        <f>IF(IFERROR(SEARCH('[1]Критерии руб_рсч'!$C$53,J32),$AP$1)=$AP$1,"-","OK")</f>
        <v>-</v>
      </c>
      <c r="AB32" s="22" t="str">
        <f>IF(IFERROR(SEARCH('[1]Критерии руб_рсч'!$C$55,J32),IFERROR(SEARCH('[1]Критерии руб_рсч'!$C$56,J32),IFERROR(SEARCH('[1]Критерии руб_рсч'!$C$57,J32),IFERROR(SEARCH('[1]Критерии руб_рсч'!$C$58,J32),IFERROR(SEARCH('[1]Критерии руб_рсч'!$C$59,J32),$AP$1)))))=$AP$1,"-","OK")</f>
        <v>-</v>
      </c>
      <c r="AC32" s="22" t="str">
        <f>IF(IFERROR(SEARCH('[1]Критерии руб_рсч'!$C$61,J32),IFERROR(SEARCH('[1]Критерии руб_рсч'!$C$62,J32),IFERROR(SEARCH('[1]Критерии руб_рсч'!$C$63,J32),IFERROR(SEARCH('[1]Критерии руб_рсч'!$C$64,J32),$AP$1))))=$AP$1,"-","OK")</f>
        <v>-</v>
      </c>
      <c r="AD32" s="22" t="str">
        <f>IF(IFERROR(SEARCH('[1]Критерии руб_рсч'!$C$66,J32),$AP$1)=$AP$1,"-","OK")</f>
        <v>-</v>
      </c>
      <c r="AE32" s="22" t="str">
        <f>IF(IFERROR(SEARCH('[1]Критерии руб_рсч'!$C$68,J32),IFERROR(SEARCH('[1]Критерии руб_рсч'!$C$69,J32),IFERROR(SEARCH('[1]Критерии руб_рсч'!$C$70,J32),IFERROR(SEARCH('[1]Критерии руб_рсч'!$C$71,J32),$AP$1))))=$AP$1,"-","OK")</f>
        <v>-</v>
      </c>
      <c r="AF32" s="22" t="str">
        <f>IF(IFERROR(SEARCH('[1]Критерии руб_рсч'!$C$73,J32),IFERROR(SEARCH('[1]Критерии руб_рсч'!$C$74,J32),IFERROR(SEARCH('[1]Критерии руб_рсч'!$C$75,J32),IFERROR(SEARCH('[1]Критерии руб_рсч'!$C$76,J32),$AP$1))))=$AP$1,"-","OK")</f>
        <v>-</v>
      </c>
      <c r="AG32" s="22" t="str">
        <f>IF(IFERROR(SEARCH('[1]Критерии руб_рсч'!$C$78,J32),IFERROR(SEARCH('[1]Критерии руб_рсч'!$C$79,J32),IFERROR(SEARCH('[1]Критерии руб_рсч'!$C$80,J32),IFERROR(SEARCH('[1]Критерии руб_рсч'!$C$81,J32),$AP$1))))=$AP$1,"-","OK")</f>
        <v>-</v>
      </c>
      <c r="AH32" s="22" t="str">
        <f>IF(IFERROR(SEARCH('[1]Критерии руб_рсч'!$C$83,J32),IFERROR(SEARCH('[1]Критерии руб_рсч'!$C$84,J32),$AP$1))=$AP$1,"-","OK")</f>
        <v>-</v>
      </c>
      <c r="AI32" s="22" t="str">
        <f>IF(IFERROR(SEARCH('[1]Критерии руб_рсч'!$C$86,J32),IFERROR(SEARCH('[1]Критерии руб_рсч'!$C$87,J32),IFERROR(SEARCH('[1]Критерии руб_рсч'!$C$88,J32),$AP$1)))=$AP$1,"-","OK")</f>
        <v>-</v>
      </c>
      <c r="AJ32" s="22" t="str">
        <f>IF(IFERROR(SEARCH('[1]Критерии руб_рсч'!$C$90,J32),IFERROR(SEARCH('[1]Критерии руб_рсч'!$C$91,J32),IFERROR(SEARCH('[1]Критерии руб_рсч'!$C$92,J32),IFERROR(SEARCH('[1]Критерии руб_рсч'!$C$93,J32),$AP$1))))=$AP$1,"-","OK")</f>
        <v>-</v>
      </c>
      <c r="AK32" s="22" t="str">
        <f>IF(IFERROR(SEARCH('[1]Критерии руб_рсч'!$C$95,J32),IFERROR(SEARCH('[1]Критерии руб_рсч'!$C$96,J32),IFERROR(SEARCH('[1]Критерии руб_рсч'!$C$97,J32),IFERROR(SEARCH('[1]Критерии руб_рсч'!$C$98,J32),IFERROR(SEARCH('[1]Критерии руб_рсч'!$C$99,J32),IFERROR(SEARCH('[1]Критерии руб_рсч'!$C$100,J32),$AP$1))))))=$AP$1,"-","OK")</f>
        <v>-</v>
      </c>
      <c r="AL32" s="22" t="str">
        <f>IF(IFERROR(SEARCH('[1]Критерии руб_рсч'!$C$102,J32),IFERROR(SEARCH('[1]Критерии руб_рсч'!$C$103,J32),IFERROR(SEARCH('[1]Критерии руб_рсч'!$C$104,J32),IFERROR(SEARCH('[1]Критерии руб_рсч'!$C$105,J32),IFERROR(SEARCH('[1]Критерии руб_рсч'!$C$106,J32),IFERROR(SEARCH('[1]Критерии руб_рсч'!$C$107,J32),$AP$1))))))=$AP$1,"-","OK")</f>
        <v>-</v>
      </c>
      <c r="AM32" s="22" t="str">
        <f>IF(IFERROR(SEARCH('[1]Критерии руб_рсч'!$C$109,J32),IFERROR(SEARCH('[1]Критерии руб_рсч'!$C$109,J32),$AP$1))=$AP$1,"-","OK")</f>
        <v>-</v>
      </c>
    </row>
    <row r="33" spans="1:39" s="1" customFormat="1">
      <c r="A33" s="1" t="s">
        <v>154</v>
      </c>
      <c r="B33" s="25" t="s">
        <v>155</v>
      </c>
      <c r="C33" s="14" t="s">
        <v>41</v>
      </c>
      <c r="D33" s="26">
        <v>300000</v>
      </c>
      <c r="E33" s="27">
        <v>0</v>
      </c>
      <c r="F33" s="3"/>
      <c r="G33" s="13"/>
      <c r="H33" s="4"/>
      <c r="I33" s="25" t="s">
        <v>69</v>
      </c>
      <c r="J33" s="25" t="s">
        <v>60</v>
      </c>
      <c r="K33" s="14" t="s">
        <v>42</v>
      </c>
      <c r="L33" s="5" t="str">
        <f>VLOOKUP(O33,[1]Справочник!$A$2:$B$44,2,0)</f>
        <v>CF</v>
      </c>
      <c r="M33" s="29">
        <v>1</v>
      </c>
      <c r="N33" s="29">
        <v>2015</v>
      </c>
      <c r="O33" s="5" t="str">
        <f t="shared" si="0"/>
        <v>ДДС</v>
      </c>
      <c r="P33" s="24" t="s">
        <v>43</v>
      </c>
      <c r="Q33" s="23"/>
      <c r="R33" s="23"/>
      <c r="S33" s="23" t="s">
        <v>44</v>
      </c>
      <c r="T33" s="25" t="s">
        <v>93</v>
      </c>
      <c r="U33" s="22" t="str">
        <f>IF(IFERROR(SEARCH('[1]Критерии руб_рсч'!$C$2,J33),IFERROR(SEARCH('[1]Критерии руб_рсч'!$C$3,J33),IFERROR(SEARCH('[1]Критерии руб_рсч'!$C$4,J33),IFERROR(SEARCH('[1]Критерии руб_рсч'!$C$5,J33),IFERROR(SEARCH('[1]Критерии руб_рсч'!$C$6,J33),IFERROR(SEARCH('[1]Критерии руб_рсч'!$C$7,J33),IFERROR(SEARCH('[1]Критерии руб_рсч'!$C$8,J33),IFERROR(SEARCH('[1]Критерии руб_рсч'!$C$8,J33),IFERROR(SEARCH('[1]Критерии руб_рсч'!$C$10,J33),IFERROR(SEARCH('[1]Критерии руб_рсч'!$C$11,J33),"-"))))))))))=$AP$1,"-","OK")</f>
        <v>-</v>
      </c>
      <c r="V33" s="22" t="str">
        <f>IF(IFERROR(SEARCH('[1]Критерии руб_рсч'!$C$13,J33),IFERROR(SEARCH('[1]Критерии руб_рсч'!$C$14,J33),IFERROR(SEARCH('[1]Критерии руб_рсч'!$C$15,J33),IFERROR(SEARCH('[1]Критерии руб_рсч'!$C$16,J33),IFERROR(SEARCH('[1]Критерии руб_рсч'!$C$17,J33),IFERROR(SEARCH('[1]Критерии руб_рсч'!$C$18,J33),IFERROR(SEARCH('[1]Критерии руб_рсч'!$C$19,J33),IFERROR(SEARCH('[1]Критерии руб_рсч'!$C$20,J33),IFERROR(SEARCH('[1]Критерии руб_рсч'!$C$21,J33),IFERROR(SEARCH('[1]Критерии руб_рсч'!$C$22,J33),IFERROR(SEARCH('[1]Критерии руб_рсч'!$C$23,J33),IFERROR(SEARCH('[1]Критерии руб_рсч'!$C$24,J33),IFERROR(SEARCH('[1]Критерии руб_рсч'!$C$25,J33),IFERROR(SEARCH('[1]Критерии руб_рсч'!$C$26,J33),$AP$1))))))))))))))=$AP$1,"-","OK")</f>
        <v>-</v>
      </c>
      <c r="W33" s="22" t="str">
        <f>IF(IFERROR(SEARCH('[1]Критерии руб_рсч'!$C$28,J33),IFERROR(SEARCH('[1]Критерии руб_рсч'!$C$29,J33),IFERROR(SEARCH('[1]Критерии руб_рсч'!$C$30,J33),$AP$1)))=$AP$1,"-","OK")</f>
        <v>-</v>
      </c>
      <c r="X33" s="22" t="str">
        <f>IF(IFERROR(SEARCH('[1]Критерии руб_рсч'!$C$32,J33),IFERROR(SEARCH('[1]Критерии руб_рсч'!$C$33,J33),IFERROR(SEARCH('[1]Критерии руб_рсч'!$C$34,J33),IFERROR(SEARCH('[1]Критерии руб_рсч'!$C$35,J33),IFERROR(SEARCH('[1]Критерии руб_рсч'!$C$36,J33),$AP$1)))))=$AP$1,"-","OK")</f>
        <v>-</v>
      </c>
      <c r="Y33" s="22" t="str">
        <f>IF(IFERROR(SEARCH('[1]Критерии руб_рсч'!$C$38,J33),IFERROR(SEARCH('[1]Критерии руб_рсч'!$C$39,J33),IFERROR(SEARCH('[1]Критерии руб_рсч'!$C$40,J33),IFERROR(SEARCH('[1]Критерии руб_рсч'!$C$41,J33),IFERROR(SEARCH('[1]Критерии руб_рсч'!$C$42,J33),IFERROR(SEARCH('[1]Критерии руб_рсч'!$C$43,J33),$AP$1))))))=$AP$1,"-","OK")</f>
        <v>OK</v>
      </c>
      <c r="Z33" s="22" t="str">
        <f>IF(IFERROR(SEARCH('[1]Критерии руб_рсч'!$C$45,J33),IFERROR(SEARCH('[1]Критерии руб_рсч'!$C$46,J33),IFERROR(SEARCH('[1]Критерии руб_рсч'!$C$47,J33),IFERROR(SEARCH('[1]Критерии руб_рсч'!$C$48,J33),IFERROR(SEARCH('[1]Критерии руб_рсч'!$C$49,J33),IFERROR(SEARCH('[1]Критерии руб_рсч'!$C$50,J33),IFERROR(SEARCH('[1]Критерии руб_рсч'!$C$51,J33),$AP$1)))))))=$AP$1,"-","OK")</f>
        <v>-</v>
      </c>
      <c r="AA33" s="22" t="str">
        <f>IF(IFERROR(SEARCH('[1]Критерии руб_рсч'!$C$53,J33),$AP$1)=$AP$1,"-","OK")</f>
        <v>-</v>
      </c>
      <c r="AB33" s="22" t="str">
        <f>IF(IFERROR(SEARCH('[1]Критерии руб_рсч'!$C$55,J33),IFERROR(SEARCH('[1]Критерии руб_рсч'!$C$56,J33),IFERROR(SEARCH('[1]Критерии руб_рсч'!$C$57,J33),IFERROR(SEARCH('[1]Критерии руб_рсч'!$C$58,J33),IFERROR(SEARCH('[1]Критерии руб_рсч'!$C$59,J33),$AP$1)))))=$AP$1,"-","OK")</f>
        <v>-</v>
      </c>
      <c r="AC33" s="22" t="str">
        <f>IF(IFERROR(SEARCH('[1]Критерии руб_рсч'!$C$61,J33),IFERROR(SEARCH('[1]Критерии руб_рсч'!$C$62,J33),IFERROR(SEARCH('[1]Критерии руб_рсч'!$C$63,J33),IFERROR(SEARCH('[1]Критерии руб_рсч'!$C$64,J33),$AP$1))))=$AP$1,"-","OK")</f>
        <v>-</v>
      </c>
      <c r="AD33" s="22" t="str">
        <f>IF(IFERROR(SEARCH('[1]Критерии руб_рсч'!$C$66,J33),$AP$1)=$AP$1,"-","OK")</f>
        <v>-</v>
      </c>
      <c r="AE33" s="22" t="str">
        <f>IF(IFERROR(SEARCH('[1]Критерии руб_рсч'!$C$68,J33),IFERROR(SEARCH('[1]Критерии руб_рсч'!$C$69,J33),IFERROR(SEARCH('[1]Критерии руб_рсч'!$C$70,J33),IFERROR(SEARCH('[1]Критерии руб_рсч'!$C$71,J33),$AP$1))))=$AP$1,"-","OK")</f>
        <v>-</v>
      </c>
      <c r="AF33" s="22" t="str">
        <f>IF(IFERROR(SEARCH('[1]Критерии руб_рсч'!$C$73,J33),IFERROR(SEARCH('[1]Критерии руб_рсч'!$C$74,J33),IFERROR(SEARCH('[1]Критерии руб_рсч'!$C$75,J33),IFERROR(SEARCH('[1]Критерии руб_рсч'!$C$76,J33),$AP$1))))=$AP$1,"-","OK")</f>
        <v>-</v>
      </c>
      <c r="AG33" s="22" t="str">
        <f>IF(IFERROR(SEARCH('[1]Критерии руб_рсч'!$C$78,J33),IFERROR(SEARCH('[1]Критерии руб_рсч'!$C$79,J33),IFERROR(SEARCH('[1]Критерии руб_рсч'!$C$80,J33),IFERROR(SEARCH('[1]Критерии руб_рсч'!$C$81,J33),$AP$1))))=$AP$1,"-","OK")</f>
        <v>-</v>
      </c>
      <c r="AH33" s="22" t="str">
        <f>IF(IFERROR(SEARCH('[1]Критерии руб_рсч'!$C$83,J33),IFERROR(SEARCH('[1]Критерии руб_рсч'!$C$84,J33),$AP$1))=$AP$1,"-","OK")</f>
        <v>-</v>
      </c>
      <c r="AI33" s="22" t="str">
        <f>IF(IFERROR(SEARCH('[1]Критерии руб_рсч'!$C$86,J33),IFERROR(SEARCH('[1]Критерии руб_рсч'!$C$87,J33),IFERROR(SEARCH('[1]Критерии руб_рсч'!$C$88,J33),$AP$1)))=$AP$1,"-","OK")</f>
        <v>-</v>
      </c>
      <c r="AJ33" s="22" t="str">
        <f>IF(IFERROR(SEARCH('[1]Критерии руб_рсч'!$C$90,J33),IFERROR(SEARCH('[1]Критерии руб_рсч'!$C$91,J33),IFERROR(SEARCH('[1]Критерии руб_рсч'!$C$92,J33),IFERROR(SEARCH('[1]Критерии руб_рсч'!$C$93,J33),$AP$1))))=$AP$1,"-","OK")</f>
        <v>-</v>
      </c>
      <c r="AK33" s="22" t="str">
        <f>IF(IFERROR(SEARCH('[1]Критерии руб_рсч'!$C$95,J33),IFERROR(SEARCH('[1]Критерии руб_рсч'!$C$96,J33),IFERROR(SEARCH('[1]Критерии руб_рсч'!$C$97,J33),IFERROR(SEARCH('[1]Критерии руб_рсч'!$C$98,J33),IFERROR(SEARCH('[1]Критерии руб_рсч'!$C$99,J33),IFERROR(SEARCH('[1]Критерии руб_рсч'!$C$100,J33),$AP$1))))))=$AP$1,"-","OK")</f>
        <v>-</v>
      </c>
      <c r="AL33" s="22" t="str">
        <f>IF(IFERROR(SEARCH('[1]Критерии руб_рсч'!$C$102,J33),IFERROR(SEARCH('[1]Критерии руб_рсч'!$C$103,J33),IFERROR(SEARCH('[1]Критерии руб_рсч'!$C$104,J33),IFERROR(SEARCH('[1]Критерии руб_рсч'!$C$105,J33),IFERROR(SEARCH('[1]Критерии руб_рсч'!$C$106,J33),IFERROR(SEARCH('[1]Критерии руб_рсч'!$C$107,J33),$AP$1))))))=$AP$1,"-","OK")</f>
        <v>-</v>
      </c>
      <c r="AM33" s="22" t="str">
        <f>IF(IFERROR(SEARCH('[1]Критерии руб_рсч'!$C$109,J33),IFERROR(SEARCH('[1]Критерии руб_рсч'!$C$109,J33),$AP$1))=$AP$1,"-","OK")</f>
        <v>-</v>
      </c>
    </row>
    <row r="34" spans="1:39" s="1" customFormat="1">
      <c r="A34" s="1" t="s">
        <v>156</v>
      </c>
      <c r="B34" s="25" t="s">
        <v>155</v>
      </c>
      <c r="C34" s="14" t="s">
        <v>41</v>
      </c>
      <c r="D34" s="27">
        <v>0</v>
      </c>
      <c r="E34" s="28">
        <v>25</v>
      </c>
      <c r="F34" s="3"/>
      <c r="G34" s="13"/>
      <c r="H34" s="4"/>
      <c r="I34" s="25" t="s">
        <v>69</v>
      </c>
      <c r="J34" s="25" t="s">
        <v>82</v>
      </c>
      <c r="K34" s="14" t="s">
        <v>42</v>
      </c>
      <c r="L34" s="5" t="str">
        <f>VLOOKUP(O34,[1]Справочник!$A$2:$B$44,2,0)</f>
        <v>опер</v>
      </c>
      <c r="M34" s="29">
        <v>1</v>
      </c>
      <c r="N34" s="29">
        <v>2015</v>
      </c>
      <c r="O34" s="5" t="str">
        <f t="shared" si="0"/>
        <v>bank</v>
      </c>
      <c r="P34" s="24" t="s">
        <v>43</v>
      </c>
      <c r="Q34" s="23">
        <v>1</v>
      </c>
      <c r="R34" s="23">
        <v>2015</v>
      </c>
      <c r="S34" s="23" t="s">
        <v>44</v>
      </c>
      <c r="T34" s="25" t="s">
        <v>89</v>
      </c>
      <c r="U34" s="22" t="str">
        <f>IF(IFERROR(SEARCH('[1]Критерии руб_рсч'!$C$2,J34),IFERROR(SEARCH('[1]Критерии руб_рсч'!$C$3,J34),IFERROR(SEARCH('[1]Критерии руб_рсч'!$C$4,J34),IFERROR(SEARCH('[1]Критерии руб_рсч'!$C$5,J34),IFERROR(SEARCH('[1]Критерии руб_рсч'!$C$6,J34),IFERROR(SEARCH('[1]Критерии руб_рсч'!$C$7,J34),IFERROR(SEARCH('[1]Критерии руб_рсч'!$C$8,J34),IFERROR(SEARCH('[1]Критерии руб_рсч'!$C$8,J34),IFERROR(SEARCH('[1]Критерии руб_рсч'!$C$10,J34),IFERROR(SEARCH('[1]Критерии руб_рсч'!$C$11,J34),"-"))))))))))=$AP$1,"-","OK")</f>
        <v>-</v>
      </c>
      <c r="V34" s="22" t="str">
        <f>IF(IFERROR(SEARCH('[1]Критерии руб_рсч'!$C$13,J34),IFERROR(SEARCH('[1]Критерии руб_рсч'!$C$14,J34),IFERROR(SEARCH('[1]Критерии руб_рсч'!$C$15,J34),IFERROR(SEARCH('[1]Критерии руб_рсч'!$C$16,J34),IFERROR(SEARCH('[1]Критерии руб_рсч'!$C$17,J34),IFERROR(SEARCH('[1]Критерии руб_рсч'!$C$18,J34),IFERROR(SEARCH('[1]Критерии руб_рсч'!$C$19,J34),IFERROR(SEARCH('[1]Критерии руб_рсч'!$C$20,J34),IFERROR(SEARCH('[1]Критерии руб_рсч'!$C$21,J34),IFERROR(SEARCH('[1]Критерии руб_рсч'!$C$22,J34),IFERROR(SEARCH('[1]Критерии руб_рсч'!$C$23,J34),IFERROR(SEARCH('[1]Критерии руб_рсч'!$C$24,J34),IFERROR(SEARCH('[1]Критерии руб_рсч'!$C$25,J34),IFERROR(SEARCH('[1]Критерии руб_рсч'!$C$26,J34),$AP$1))))))))))))))=$AP$1,"-","OK")</f>
        <v>OK</v>
      </c>
      <c r="W34" s="22" t="str">
        <f>IF(IFERROR(SEARCH('[1]Критерии руб_рсч'!$C$28,J34),IFERROR(SEARCH('[1]Критерии руб_рсч'!$C$29,J34),IFERROR(SEARCH('[1]Критерии руб_рсч'!$C$30,J34),$AP$1)))=$AP$1,"-","OK")</f>
        <v>-</v>
      </c>
      <c r="X34" s="22" t="str">
        <f>IF(IFERROR(SEARCH('[1]Критерии руб_рсч'!$C$32,J34),IFERROR(SEARCH('[1]Критерии руб_рсч'!$C$33,J34),IFERROR(SEARCH('[1]Критерии руб_рсч'!$C$34,J34),IFERROR(SEARCH('[1]Критерии руб_рсч'!$C$35,J34),IFERROR(SEARCH('[1]Критерии руб_рсч'!$C$36,J34),$AP$1)))))=$AP$1,"-","OK")</f>
        <v>-</v>
      </c>
      <c r="Y34" s="22" t="str">
        <f>IF(IFERROR(SEARCH('[1]Критерии руб_рсч'!$C$38,J34),IFERROR(SEARCH('[1]Критерии руб_рсч'!$C$39,J34),IFERROR(SEARCH('[1]Критерии руб_рсч'!$C$40,J34),IFERROR(SEARCH('[1]Критерии руб_рсч'!$C$41,J34),IFERROR(SEARCH('[1]Критерии руб_рсч'!$C$42,J34),IFERROR(SEARCH('[1]Критерии руб_рсч'!$C$43,J34),$AP$1))))))=$AP$1,"-","OK")</f>
        <v>-</v>
      </c>
      <c r="Z34" s="22" t="str">
        <f>IF(IFERROR(SEARCH('[1]Критерии руб_рсч'!$C$45,J34),IFERROR(SEARCH('[1]Критерии руб_рсч'!$C$46,J34),IFERROR(SEARCH('[1]Критерии руб_рсч'!$C$47,J34),IFERROR(SEARCH('[1]Критерии руб_рсч'!$C$48,J34),IFERROR(SEARCH('[1]Критерии руб_рсч'!$C$49,J34),IFERROR(SEARCH('[1]Критерии руб_рсч'!$C$50,J34),IFERROR(SEARCH('[1]Критерии руб_рсч'!$C$51,J34),$AP$1)))))))=$AP$1,"-","OK")</f>
        <v>-</v>
      </c>
      <c r="AA34" s="22" t="str">
        <f>IF(IFERROR(SEARCH('[1]Критерии руб_рсч'!$C$53,J34),$AP$1)=$AP$1,"-","OK")</f>
        <v>-</v>
      </c>
      <c r="AB34" s="22" t="str">
        <f>IF(IFERROR(SEARCH('[1]Критерии руб_рсч'!$C$55,J34),IFERROR(SEARCH('[1]Критерии руб_рсч'!$C$56,J34),IFERROR(SEARCH('[1]Критерии руб_рсч'!$C$57,J34),IFERROR(SEARCH('[1]Критерии руб_рсч'!$C$58,J34),IFERROR(SEARCH('[1]Критерии руб_рсч'!$C$59,J34),$AP$1)))))=$AP$1,"-","OK")</f>
        <v>-</v>
      </c>
      <c r="AC34" s="22" t="str">
        <f>IF(IFERROR(SEARCH('[1]Критерии руб_рсч'!$C$61,J34),IFERROR(SEARCH('[1]Критерии руб_рсч'!$C$62,J34),IFERROR(SEARCH('[1]Критерии руб_рсч'!$C$63,J34),IFERROR(SEARCH('[1]Критерии руб_рсч'!$C$64,J34),$AP$1))))=$AP$1,"-","OK")</f>
        <v>-</v>
      </c>
      <c r="AD34" s="22" t="str">
        <f>IF(IFERROR(SEARCH('[1]Критерии руб_рсч'!$C$66,J34),$AP$1)=$AP$1,"-","OK")</f>
        <v>-</v>
      </c>
      <c r="AE34" s="22" t="str">
        <f>IF(IFERROR(SEARCH('[1]Критерии руб_рсч'!$C$68,J34),IFERROR(SEARCH('[1]Критерии руб_рсч'!$C$69,J34),IFERROR(SEARCH('[1]Критерии руб_рсч'!$C$70,J34),IFERROR(SEARCH('[1]Критерии руб_рсч'!$C$71,J34),$AP$1))))=$AP$1,"-","OK")</f>
        <v>-</v>
      </c>
      <c r="AF34" s="22" t="str">
        <f>IF(IFERROR(SEARCH('[1]Критерии руб_рсч'!$C$73,J34),IFERROR(SEARCH('[1]Критерии руб_рсч'!$C$74,J34),IFERROR(SEARCH('[1]Критерии руб_рсч'!$C$75,J34),IFERROR(SEARCH('[1]Критерии руб_рсч'!$C$76,J34),$AP$1))))=$AP$1,"-","OK")</f>
        <v>-</v>
      </c>
      <c r="AG34" s="22" t="str">
        <f>IF(IFERROR(SEARCH('[1]Критерии руб_рсч'!$C$78,J34),IFERROR(SEARCH('[1]Критерии руб_рсч'!$C$79,J34),IFERROR(SEARCH('[1]Критерии руб_рсч'!$C$80,J34),IFERROR(SEARCH('[1]Критерии руб_рсч'!$C$81,J34),$AP$1))))=$AP$1,"-","OK")</f>
        <v>-</v>
      </c>
      <c r="AH34" s="22" t="str">
        <f>IF(IFERROR(SEARCH('[1]Критерии руб_рсч'!$C$83,J34),IFERROR(SEARCH('[1]Критерии руб_рсч'!$C$84,J34),$AP$1))=$AP$1,"-","OK")</f>
        <v>-</v>
      </c>
      <c r="AI34" s="22" t="str">
        <f>IF(IFERROR(SEARCH('[1]Критерии руб_рсч'!$C$86,J34),IFERROR(SEARCH('[1]Критерии руб_рсч'!$C$87,J34),IFERROR(SEARCH('[1]Критерии руб_рсч'!$C$88,J34),$AP$1)))=$AP$1,"-","OK")</f>
        <v>-</v>
      </c>
      <c r="AJ34" s="22" t="str">
        <f>IF(IFERROR(SEARCH('[1]Критерии руб_рсч'!$C$90,J34),IFERROR(SEARCH('[1]Критерии руб_рсч'!$C$91,J34),IFERROR(SEARCH('[1]Критерии руб_рсч'!$C$92,J34),IFERROR(SEARCH('[1]Критерии руб_рсч'!$C$93,J34),$AP$1))))=$AP$1,"-","OK")</f>
        <v>-</v>
      </c>
      <c r="AK34" s="22" t="str">
        <f>IF(IFERROR(SEARCH('[1]Критерии руб_рсч'!$C$95,J34),IFERROR(SEARCH('[1]Критерии руб_рсч'!$C$96,J34),IFERROR(SEARCH('[1]Критерии руб_рсч'!$C$97,J34),IFERROR(SEARCH('[1]Критерии руб_рсч'!$C$98,J34),IFERROR(SEARCH('[1]Критерии руб_рсч'!$C$99,J34),IFERROR(SEARCH('[1]Критерии руб_рсч'!$C$100,J34),$AP$1))))))=$AP$1,"-","OK")</f>
        <v>-</v>
      </c>
      <c r="AL34" s="22" t="str">
        <f>IF(IFERROR(SEARCH('[1]Критерии руб_рсч'!$C$102,J34),IFERROR(SEARCH('[1]Критерии руб_рсч'!$C$103,J34),IFERROR(SEARCH('[1]Критерии руб_рсч'!$C$104,J34),IFERROR(SEARCH('[1]Критерии руб_рсч'!$C$105,J34),IFERROR(SEARCH('[1]Критерии руб_рсч'!$C$106,J34),IFERROR(SEARCH('[1]Критерии руб_рсч'!$C$107,J34),$AP$1))))))=$AP$1,"-","OK")</f>
        <v>-</v>
      </c>
      <c r="AM34" s="22" t="str">
        <f>IF(IFERROR(SEARCH('[1]Критерии руб_рсч'!$C$109,J34),IFERROR(SEARCH('[1]Критерии руб_рсч'!$C$109,J34),$AP$1))=$AP$1,"-","OK")</f>
        <v>-</v>
      </c>
    </row>
    <row r="35" spans="1:39" s="1" customFormat="1">
      <c r="A35" s="1" t="s">
        <v>157</v>
      </c>
      <c r="B35" s="25" t="s">
        <v>155</v>
      </c>
      <c r="C35" s="14" t="s">
        <v>41</v>
      </c>
      <c r="D35" s="27">
        <v>0</v>
      </c>
      <c r="E35" s="28">
        <v>61.03</v>
      </c>
      <c r="F35" s="3"/>
      <c r="G35" s="13"/>
      <c r="H35" s="4"/>
      <c r="I35" s="25" t="s">
        <v>69</v>
      </c>
      <c r="J35" s="25" t="s">
        <v>158</v>
      </c>
      <c r="K35" s="14" t="s">
        <v>42</v>
      </c>
      <c r="L35" s="5" t="str">
        <f>VLOOKUP(O35,[1]Справочник!$A$2:$B$44,2,0)</f>
        <v>опер</v>
      </c>
      <c r="M35" s="29">
        <v>1</v>
      </c>
      <c r="N35" s="29">
        <v>2015</v>
      </c>
      <c r="O35" s="5" t="str">
        <f t="shared" si="0"/>
        <v>bank</v>
      </c>
      <c r="P35" s="24" t="s">
        <v>43</v>
      </c>
      <c r="Q35" s="23">
        <v>1</v>
      </c>
      <c r="R35" s="23">
        <v>2015</v>
      </c>
      <c r="S35" s="23" t="s">
        <v>44</v>
      </c>
      <c r="T35" s="25" t="s">
        <v>89</v>
      </c>
      <c r="U35" s="22" t="str">
        <f>IF(IFERROR(SEARCH('[1]Критерии руб_рсч'!$C$2,J35),IFERROR(SEARCH('[1]Критерии руб_рсч'!$C$3,J35),IFERROR(SEARCH('[1]Критерии руб_рсч'!$C$4,J35),IFERROR(SEARCH('[1]Критерии руб_рсч'!$C$5,J35),IFERROR(SEARCH('[1]Критерии руб_рсч'!$C$6,J35),IFERROR(SEARCH('[1]Критерии руб_рсч'!$C$7,J35),IFERROR(SEARCH('[1]Критерии руб_рсч'!$C$8,J35),IFERROR(SEARCH('[1]Критерии руб_рсч'!$C$8,J35),IFERROR(SEARCH('[1]Критерии руб_рсч'!$C$10,J35),IFERROR(SEARCH('[1]Критерии руб_рсч'!$C$11,J35),"-"))))))))))=$AP$1,"-","OK")</f>
        <v>-</v>
      </c>
      <c r="V35" s="22" t="str">
        <f>IF(IFERROR(SEARCH('[1]Критерии руб_рсч'!$C$13,J35),IFERROR(SEARCH('[1]Критерии руб_рсч'!$C$14,J35),IFERROR(SEARCH('[1]Критерии руб_рсч'!$C$15,J35),IFERROR(SEARCH('[1]Критерии руб_рсч'!$C$16,J35),IFERROR(SEARCH('[1]Критерии руб_рсч'!$C$17,J35),IFERROR(SEARCH('[1]Критерии руб_рсч'!$C$18,J35),IFERROR(SEARCH('[1]Критерии руб_рсч'!$C$19,J35),IFERROR(SEARCH('[1]Критерии руб_рсч'!$C$20,J35),IFERROR(SEARCH('[1]Критерии руб_рсч'!$C$21,J35),IFERROR(SEARCH('[1]Критерии руб_рсч'!$C$22,J35),IFERROR(SEARCH('[1]Критерии руб_рсч'!$C$23,J35),IFERROR(SEARCH('[1]Критерии руб_рсч'!$C$24,J35),IFERROR(SEARCH('[1]Критерии руб_рсч'!$C$25,J35),IFERROR(SEARCH('[1]Критерии руб_рсч'!$C$26,J35),$AP$1))))))))))))))=$AP$1,"-","OK")</f>
        <v>OK</v>
      </c>
      <c r="W35" s="22" t="str">
        <f>IF(IFERROR(SEARCH('[1]Критерии руб_рсч'!$C$28,J35),IFERROR(SEARCH('[1]Критерии руб_рсч'!$C$29,J35),IFERROR(SEARCH('[1]Критерии руб_рсч'!$C$30,J35),$AP$1)))=$AP$1,"-","OK")</f>
        <v>-</v>
      </c>
      <c r="X35" s="22" t="str">
        <f>IF(IFERROR(SEARCH('[1]Критерии руб_рсч'!$C$32,J35),IFERROR(SEARCH('[1]Критерии руб_рсч'!$C$33,J35),IFERROR(SEARCH('[1]Критерии руб_рсч'!$C$34,J35),IFERROR(SEARCH('[1]Критерии руб_рсч'!$C$35,J35),IFERROR(SEARCH('[1]Критерии руб_рсч'!$C$36,J35),$AP$1)))))=$AP$1,"-","OK")</f>
        <v>-</v>
      </c>
      <c r="Y35" s="22" t="str">
        <f>IF(IFERROR(SEARCH('[1]Критерии руб_рсч'!$C$38,J35),IFERROR(SEARCH('[1]Критерии руб_рсч'!$C$39,J35),IFERROR(SEARCH('[1]Критерии руб_рсч'!$C$40,J35),IFERROR(SEARCH('[1]Критерии руб_рсч'!$C$41,J35),IFERROR(SEARCH('[1]Критерии руб_рсч'!$C$42,J35),IFERROR(SEARCH('[1]Критерии руб_рсч'!$C$43,J35),$AP$1))))))=$AP$1,"-","OK")</f>
        <v>-</v>
      </c>
      <c r="Z35" s="22" t="str">
        <f>IF(IFERROR(SEARCH('[1]Критерии руб_рсч'!$C$45,J35),IFERROR(SEARCH('[1]Критерии руб_рсч'!$C$46,J35),IFERROR(SEARCH('[1]Критерии руб_рсч'!$C$47,J35),IFERROR(SEARCH('[1]Критерии руб_рсч'!$C$48,J35),IFERROR(SEARCH('[1]Критерии руб_рсч'!$C$49,J35),IFERROR(SEARCH('[1]Критерии руб_рсч'!$C$50,J35),IFERROR(SEARCH('[1]Критерии руб_рсч'!$C$51,J35),$AP$1)))))))=$AP$1,"-","OK")</f>
        <v>-</v>
      </c>
      <c r="AA35" s="22" t="str">
        <f>IF(IFERROR(SEARCH('[1]Критерии руб_рсч'!$C$53,J35),$AP$1)=$AP$1,"-","OK")</f>
        <v>-</v>
      </c>
      <c r="AB35" s="22" t="str">
        <f>IF(IFERROR(SEARCH('[1]Критерии руб_рсч'!$C$55,J35),IFERROR(SEARCH('[1]Критерии руб_рсч'!$C$56,J35),IFERROR(SEARCH('[1]Критерии руб_рсч'!$C$57,J35),IFERROR(SEARCH('[1]Критерии руб_рсч'!$C$58,J35),IFERROR(SEARCH('[1]Критерии руб_рсч'!$C$59,J35),$AP$1)))))=$AP$1,"-","OK")</f>
        <v>-</v>
      </c>
      <c r="AC35" s="22" t="str">
        <f>IF(IFERROR(SEARCH('[1]Критерии руб_рсч'!$C$61,J35),IFERROR(SEARCH('[1]Критерии руб_рсч'!$C$62,J35),IFERROR(SEARCH('[1]Критерии руб_рсч'!$C$63,J35),IFERROR(SEARCH('[1]Критерии руб_рсч'!$C$64,J35),$AP$1))))=$AP$1,"-","OK")</f>
        <v>-</v>
      </c>
      <c r="AD35" s="22" t="str">
        <f>IF(IFERROR(SEARCH('[1]Критерии руб_рсч'!$C$66,J35),$AP$1)=$AP$1,"-","OK")</f>
        <v>-</v>
      </c>
      <c r="AE35" s="22" t="str">
        <f>IF(IFERROR(SEARCH('[1]Критерии руб_рсч'!$C$68,J35),IFERROR(SEARCH('[1]Критерии руб_рсч'!$C$69,J35),IFERROR(SEARCH('[1]Критерии руб_рсч'!$C$70,J35),IFERROR(SEARCH('[1]Критерии руб_рсч'!$C$71,J35),$AP$1))))=$AP$1,"-","OK")</f>
        <v>-</v>
      </c>
      <c r="AF35" s="22" t="str">
        <f>IF(IFERROR(SEARCH('[1]Критерии руб_рсч'!$C$73,J35),IFERROR(SEARCH('[1]Критерии руб_рсч'!$C$74,J35),IFERROR(SEARCH('[1]Критерии руб_рсч'!$C$75,J35),IFERROR(SEARCH('[1]Критерии руб_рсч'!$C$76,J35),$AP$1))))=$AP$1,"-","OK")</f>
        <v>-</v>
      </c>
      <c r="AG35" s="22" t="str">
        <f>IF(IFERROR(SEARCH('[1]Критерии руб_рсч'!$C$78,J35),IFERROR(SEARCH('[1]Критерии руб_рсч'!$C$79,J35),IFERROR(SEARCH('[1]Критерии руб_рсч'!$C$80,J35),IFERROR(SEARCH('[1]Критерии руб_рсч'!$C$81,J35),$AP$1))))=$AP$1,"-","OK")</f>
        <v>-</v>
      </c>
      <c r="AH35" s="22" t="str">
        <f>IF(IFERROR(SEARCH('[1]Критерии руб_рсч'!$C$83,J35),IFERROR(SEARCH('[1]Критерии руб_рсч'!$C$84,J35),$AP$1))=$AP$1,"-","OK")</f>
        <v>-</v>
      </c>
      <c r="AI35" s="22" t="str">
        <f>IF(IFERROR(SEARCH('[1]Критерии руб_рсч'!$C$86,J35),IFERROR(SEARCH('[1]Критерии руб_рсч'!$C$87,J35),IFERROR(SEARCH('[1]Критерии руб_рсч'!$C$88,J35),$AP$1)))=$AP$1,"-","OK")</f>
        <v>-</v>
      </c>
      <c r="AJ35" s="22" t="str">
        <f>IF(IFERROR(SEARCH('[1]Критерии руб_рсч'!$C$90,J35),IFERROR(SEARCH('[1]Критерии руб_рсч'!$C$91,J35),IFERROR(SEARCH('[1]Критерии руб_рсч'!$C$92,J35),IFERROR(SEARCH('[1]Критерии руб_рсч'!$C$93,J35),$AP$1))))=$AP$1,"-","OK")</f>
        <v>-</v>
      </c>
      <c r="AK35" s="22" t="str">
        <f>IF(IFERROR(SEARCH('[1]Критерии руб_рсч'!$C$95,J35),IFERROR(SEARCH('[1]Критерии руб_рсч'!$C$96,J35),IFERROR(SEARCH('[1]Критерии руб_рсч'!$C$97,J35),IFERROR(SEARCH('[1]Критерии руб_рсч'!$C$98,J35),IFERROR(SEARCH('[1]Критерии руб_рсч'!$C$99,J35),IFERROR(SEARCH('[1]Критерии руб_рсч'!$C$100,J35),$AP$1))))))=$AP$1,"-","OK")</f>
        <v>-</v>
      </c>
      <c r="AL35" s="22" t="str">
        <f>IF(IFERROR(SEARCH('[1]Критерии руб_рсч'!$C$102,J35),IFERROR(SEARCH('[1]Критерии руб_рсч'!$C$103,J35),IFERROR(SEARCH('[1]Критерии руб_рсч'!$C$104,J35),IFERROR(SEARCH('[1]Критерии руб_рсч'!$C$105,J35),IFERROR(SEARCH('[1]Критерии руб_рсч'!$C$106,J35),IFERROR(SEARCH('[1]Критерии руб_рсч'!$C$107,J35),$AP$1))))))=$AP$1,"-","OK")</f>
        <v>-</v>
      </c>
      <c r="AM35" s="22" t="str">
        <f>IF(IFERROR(SEARCH('[1]Критерии руб_рсч'!$C$109,J35),IFERROR(SEARCH('[1]Критерии руб_рсч'!$C$109,J35),$AP$1))=$AP$1,"-","OK")</f>
        <v>-</v>
      </c>
    </row>
    <row r="36" spans="1:39" s="1" customFormat="1">
      <c r="A36" s="1" t="s">
        <v>159</v>
      </c>
      <c r="B36" s="25" t="s">
        <v>155</v>
      </c>
      <c r="C36" s="14" t="s">
        <v>41</v>
      </c>
      <c r="D36" s="27">
        <v>0</v>
      </c>
      <c r="E36" s="28">
        <v>339.07</v>
      </c>
      <c r="F36" s="3"/>
      <c r="G36" s="13"/>
      <c r="H36" s="4"/>
      <c r="I36" s="25" t="s">
        <v>69</v>
      </c>
      <c r="J36" s="25" t="s">
        <v>160</v>
      </c>
      <c r="K36" s="14" t="s">
        <v>42</v>
      </c>
      <c r="L36" s="5" t="str">
        <f>VLOOKUP(O36,[1]Справочник!$A$2:$B$44,2,0)</f>
        <v>опер</v>
      </c>
      <c r="M36" s="29">
        <v>1</v>
      </c>
      <c r="N36" s="29">
        <v>2015</v>
      </c>
      <c r="O36" s="5" t="str">
        <f t="shared" si="0"/>
        <v>bank</v>
      </c>
      <c r="P36" s="24" t="s">
        <v>43</v>
      </c>
      <c r="Q36" s="23">
        <v>1</v>
      </c>
      <c r="R36" s="23">
        <v>2015</v>
      </c>
      <c r="S36" s="23" t="s">
        <v>44</v>
      </c>
      <c r="T36" s="25" t="s">
        <v>89</v>
      </c>
      <c r="U36" s="22" t="str">
        <f>IF(IFERROR(SEARCH('[1]Критерии руб_рсч'!$C$2,J36),IFERROR(SEARCH('[1]Критерии руб_рсч'!$C$3,J36),IFERROR(SEARCH('[1]Критерии руб_рсч'!$C$4,J36),IFERROR(SEARCH('[1]Критерии руб_рсч'!$C$5,J36),IFERROR(SEARCH('[1]Критерии руб_рсч'!$C$6,J36),IFERROR(SEARCH('[1]Критерии руб_рсч'!$C$7,J36),IFERROR(SEARCH('[1]Критерии руб_рсч'!$C$8,J36),IFERROR(SEARCH('[1]Критерии руб_рсч'!$C$8,J36),IFERROR(SEARCH('[1]Критерии руб_рсч'!$C$10,J36),IFERROR(SEARCH('[1]Критерии руб_рсч'!$C$11,J36),"-"))))))))))=$AP$1,"-","OK")</f>
        <v>-</v>
      </c>
      <c r="V36" s="22" t="str">
        <f>IF(IFERROR(SEARCH('[1]Критерии руб_рсч'!$C$13,J36),IFERROR(SEARCH('[1]Критерии руб_рсч'!$C$14,J36),IFERROR(SEARCH('[1]Критерии руб_рсч'!$C$15,J36),IFERROR(SEARCH('[1]Критерии руб_рсч'!$C$16,J36),IFERROR(SEARCH('[1]Критерии руб_рсч'!$C$17,J36),IFERROR(SEARCH('[1]Критерии руб_рсч'!$C$18,J36),IFERROR(SEARCH('[1]Критерии руб_рсч'!$C$19,J36),IFERROR(SEARCH('[1]Критерии руб_рсч'!$C$20,J36),IFERROR(SEARCH('[1]Критерии руб_рсч'!$C$21,J36),IFERROR(SEARCH('[1]Критерии руб_рсч'!$C$22,J36),IFERROR(SEARCH('[1]Критерии руб_рсч'!$C$23,J36),IFERROR(SEARCH('[1]Критерии руб_рсч'!$C$24,J36),IFERROR(SEARCH('[1]Критерии руб_рсч'!$C$25,J36),IFERROR(SEARCH('[1]Критерии руб_рсч'!$C$26,J36),$AP$1))))))))))))))=$AP$1,"-","OK")</f>
        <v>OK</v>
      </c>
      <c r="W36" s="22" t="str">
        <f>IF(IFERROR(SEARCH('[1]Критерии руб_рсч'!$C$28,J36),IFERROR(SEARCH('[1]Критерии руб_рсч'!$C$29,J36),IFERROR(SEARCH('[1]Критерии руб_рсч'!$C$30,J36),$AP$1)))=$AP$1,"-","OK")</f>
        <v>-</v>
      </c>
      <c r="X36" s="22" t="str">
        <f>IF(IFERROR(SEARCH('[1]Критерии руб_рсч'!$C$32,J36),IFERROR(SEARCH('[1]Критерии руб_рсч'!$C$33,J36),IFERROR(SEARCH('[1]Критерии руб_рсч'!$C$34,J36),IFERROR(SEARCH('[1]Критерии руб_рсч'!$C$35,J36),IFERROR(SEARCH('[1]Критерии руб_рсч'!$C$36,J36),$AP$1)))))=$AP$1,"-","OK")</f>
        <v>-</v>
      </c>
      <c r="Y36" s="22" t="str">
        <f>IF(IFERROR(SEARCH('[1]Критерии руб_рсч'!$C$38,J36),IFERROR(SEARCH('[1]Критерии руб_рсч'!$C$39,J36),IFERROR(SEARCH('[1]Критерии руб_рсч'!$C$40,J36),IFERROR(SEARCH('[1]Критерии руб_рсч'!$C$41,J36),IFERROR(SEARCH('[1]Критерии руб_рсч'!$C$42,J36),IFERROR(SEARCH('[1]Критерии руб_рсч'!$C$43,J36),$AP$1))))))=$AP$1,"-","OK")</f>
        <v>-</v>
      </c>
      <c r="Z36" s="22" t="str">
        <f>IF(IFERROR(SEARCH('[1]Критерии руб_рсч'!$C$45,J36),IFERROR(SEARCH('[1]Критерии руб_рсч'!$C$46,J36),IFERROR(SEARCH('[1]Критерии руб_рсч'!$C$47,J36),IFERROR(SEARCH('[1]Критерии руб_рсч'!$C$48,J36),IFERROR(SEARCH('[1]Критерии руб_рсч'!$C$49,J36),IFERROR(SEARCH('[1]Критерии руб_рсч'!$C$50,J36),IFERROR(SEARCH('[1]Критерии руб_рсч'!$C$51,J36),$AP$1)))))))=$AP$1,"-","OK")</f>
        <v>-</v>
      </c>
      <c r="AA36" s="22" t="str">
        <f>IF(IFERROR(SEARCH('[1]Критерии руб_рсч'!$C$53,J36),$AP$1)=$AP$1,"-","OK")</f>
        <v>-</v>
      </c>
      <c r="AB36" s="22" t="str">
        <f>IF(IFERROR(SEARCH('[1]Критерии руб_рсч'!$C$55,J36),IFERROR(SEARCH('[1]Критерии руб_рсч'!$C$56,J36),IFERROR(SEARCH('[1]Критерии руб_рсч'!$C$57,J36),IFERROR(SEARCH('[1]Критерии руб_рсч'!$C$58,J36),IFERROR(SEARCH('[1]Критерии руб_рсч'!$C$59,J36),$AP$1)))))=$AP$1,"-","OK")</f>
        <v>-</v>
      </c>
      <c r="AC36" s="22" t="str">
        <f>IF(IFERROR(SEARCH('[1]Критерии руб_рсч'!$C$61,J36),IFERROR(SEARCH('[1]Критерии руб_рсч'!$C$62,J36),IFERROR(SEARCH('[1]Критерии руб_рсч'!$C$63,J36),IFERROR(SEARCH('[1]Критерии руб_рсч'!$C$64,J36),$AP$1))))=$AP$1,"-","OK")</f>
        <v>-</v>
      </c>
      <c r="AD36" s="22" t="str">
        <f>IF(IFERROR(SEARCH('[1]Критерии руб_рсч'!$C$66,J36),$AP$1)=$AP$1,"-","OK")</f>
        <v>-</v>
      </c>
      <c r="AE36" s="22" t="str">
        <f>IF(IFERROR(SEARCH('[1]Критерии руб_рсч'!$C$68,J36),IFERROR(SEARCH('[1]Критерии руб_рсч'!$C$69,J36),IFERROR(SEARCH('[1]Критерии руб_рсч'!$C$70,J36),IFERROR(SEARCH('[1]Критерии руб_рсч'!$C$71,J36),$AP$1))))=$AP$1,"-","OK")</f>
        <v>-</v>
      </c>
      <c r="AF36" s="22" t="str">
        <f>IF(IFERROR(SEARCH('[1]Критерии руб_рсч'!$C$73,J36),IFERROR(SEARCH('[1]Критерии руб_рсч'!$C$74,J36),IFERROR(SEARCH('[1]Критерии руб_рсч'!$C$75,J36),IFERROR(SEARCH('[1]Критерии руб_рсч'!$C$76,J36),$AP$1))))=$AP$1,"-","OK")</f>
        <v>-</v>
      </c>
      <c r="AG36" s="22" t="str">
        <f>IF(IFERROR(SEARCH('[1]Критерии руб_рсч'!$C$78,J36),IFERROR(SEARCH('[1]Критерии руб_рсч'!$C$79,J36),IFERROR(SEARCH('[1]Критерии руб_рсч'!$C$80,J36),IFERROR(SEARCH('[1]Критерии руб_рсч'!$C$81,J36),$AP$1))))=$AP$1,"-","OK")</f>
        <v>-</v>
      </c>
      <c r="AH36" s="22" t="str">
        <f>IF(IFERROR(SEARCH('[1]Критерии руб_рсч'!$C$83,J36),IFERROR(SEARCH('[1]Критерии руб_рсч'!$C$84,J36),$AP$1))=$AP$1,"-","OK")</f>
        <v>-</v>
      </c>
      <c r="AI36" s="22" t="str">
        <f>IF(IFERROR(SEARCH('[1]Критерии руб_рсч'!$C$86,J36),IFERROR(SEARCH('[1]Критерии руб_рсч'!$C$87,J36),IFERROR(SEARCH('[1]Критерии руб_рсч'!$C$88,J36),$AP$1)))=$AP$1,"-","OK")</f>
        <v>-</v>
      </c>
      <c r="AJ36" s="22" t="str">
        <f>IF(IFERROR(SEARCH('[1]Критерии руб_рсч'!$C$90,J36),IFERROR(SEARCH('[1]Критерии руб_рсч'!$C$91,J36),IFERROR(SEARCH('[1]Критерии руб_рсч'!$C$92,J36),IFERROR(SEARCH('[1]Критерии руб_рсч'!$C$93,J36),$AP$1))))=$AP$1,"-","OK")</f>
        <v>-</v>
      </c>
      <c r="AK36" s="22" t="str">
        <f>IF(IFERROR(SEARCH('[1]Критерии руб_рсч'!$C$95,J36),IFERROR(SEARCH('[1]Критерии руб_рсч'!$C$96,J36),IFERROR(SEARCH('[1]Критерии руб_рсч'!$C$97,J36),IFERROR(SEARCH('[1]Критерии руб_рсч'!$C$98,J36),IFERROR(SEARCH('[1]Критерии руб_рсч'!$C$99,J36),IFERROR(SEARCH('[1]Критерии руб_рсч'!$C$100,J36),$AP$1))))))=$AP$1,"-","OK")</f>
        <v>-</v>
      </c>
      <c r="AL36" s="22" t="str">
        <f>IF(IFERROR(SEARCH('[1]Критерии руб_рсч'!$C$102,J36),IFERROR(SEARCH('[1]Критерии руб_рсч'!$C$103,J36),IFERROR(SEARCH('[1]Критерии руб_рсч'!$C$104,J36),IFERROR(SEARCH('[1]Критерии руб_рсч'!$C$105,J36),IFERROR(SEARCH('[1]Критерии руб_рсч'!$C$106,J36),IFERROR(SEARCH('[1]Критерии руб_рсч'!$C$107,J36),$AP$1))))))=$AP$1,"-","OK")</f>
        <v>-</v>
      </c>
      <c r="AM36" s="22" t="str">
        <f>IF(IFERROR(SEARCH('[1]Критерии руб_рсч'!$C$109,J36),IFERROR(SEARCH('[1]Критерии руб_рсч'!$C$109,J36),$AP$1))=$AP$1,"-","OK")</f>
        <v>-</v>
      </c>
    </row>
    <row r="37" spans="1:39" s="1" customFormat="1">
      <c r="A37" s="1" t="s">
        <v>161</v>
      </c>
      <c r="B37" s="25" t="s">
        <v>155</v>
      </c>
      <c r="C37" s="14" t="s">
        <v>41</v>
      </c>
      <c r="D37" s="27">
        <v>0</v>
      </c>
      <c r="E37" s="28">
        <v>600</v>
      </c>
      <c r="F37" s="3"/>
      <c r="G37" s="13"/>
      <c r="H37" s="4"/>
      <c r="I37" s="25" t="s">
        <v>69</v>
      </c>
      <c r="J37" s="25" t="s">
        <v>94</v>
      </c>
      <c r="K37" s="14" t="s">
        <v>42</v>
      </c>
      <c r="L37" s="5" t="str">
        <f>VLOOKUP(O37,[1]Справочник!$A$2:$B$44,2,0)</f>
        <v>опер</v>
      </c>
      <c r="M37" s="29">
        <v>1</v>
      </c>
      <c r="N37" s="29">
        <v>2015</v>
      </c>
      <c r="O37" s="5" t="str">
        <f t="shared" si="0"/>
        <v>bank</v>
      </c>
      <c r="P37" s="24" t="s">
        <v>43</v>
      </c>
      <c r="Q37" s="23">
        <v>1</v>
      </c>
      <c r="R37" s="23">
        <v>2015</v>
      </c>
      <c r="S37" s="23" t="s">
        <v>44</v>
      </c>
      <c r="T37" s="25" t="s">
        <v>89</v>
      </c>
      <c r="U37" s="22" t="str">
        <f>IF(IFERROR(SEARCH('[1]Критерии руб_рсч'!$C$2,J37),IFERROR(SEARCH('[1]Критерии руб_рсч'!$C$3,J37),IFERROR(SEARCH('[1]Критерии руб_рсч'!$C$4,J37),IFERROR(SEARCH('[1]Критерии руб_рсч'!$C$5,J37),IFERROR(SEARCH('[1]Критерии руб_рсч'!$C$6,J37),IFERROR(SEARCH('[1]Критерии руб_рсч'!$C$7,J37),IFERROR(SEARCH('[1]Критерии руб_рсч'!$C$8,J37),IFERROR(SEARCH('[1]Критерии руб_рсч'!$C$8,J37),IFERROR(SEARCH('[1]Критерии руб_рсч'!$C$10,J37),IFERROR(SEARCH('[1]Критерии руб_рсч'!$C$11,J37),"-"))))))))))=$AP$1,"-","OK")</f>
        <v>-</v>
      </c>
      <c r="V37" s="22" t="str">
        <f>IF(IFERROR(SEARCH('[1]Критерии руб_рсч'!$C$13,J37),IFERROR(SEARCH('[1]Критерии руб_рсч'!$C$14,J37),IFERROR(SEARCH('[1]Критерии руб_рсч'!$C$15,J37),IFERROR(SEARCH('[1]Критерии руб_рсч'!$C$16,J37),IFERROR(SEARCH('[1]Критерии руб_рсч'!$C$17,J37),IFERROR(SEARCH('[1]Критерии руб_рсч'!$C$18,J37),IFERROR(SEARCH('[1]Критерии руб_рсч'!$C$19,J37),IFERROR(SEARCH('[1]Критерии руб_рсч'!$C$20,J37),IFERROR(SEARCH('[1]Критерии руб_рсч'!$C$21,J37),IFERROR(SEARCH('[1]Критерии руб_рсч'!$C$22,J37),IFERROR(SEARCH('[1]Критерии руб_рсч'!$C$23,J37),IFERROR(SEARCH('[1]Критерии руб_рсч'!$C$24,J37),IFERROR(SEARCH('[1]Критерии руб_рсч'!$C$25,J37),IFERROR(SEARCH('[1]Критерии руб_рсч'!$C$26,J37),$AP$1))))))))))))))=$AP$1,"-","OK")</f>
        <v>OK</v>
      </c>
      <c r="W37" s="22" t="str">
        <f>IF(IFERROR(SEARCH('[1]Критерии руб_рсч'!$C$28,J37),IFERROR(SEARCH('[1]Критерии руб_рсч'!$C$29,J37),IFERROR(SEARCH('[1]Критерии руб_рсч'!$C$30,J37),$AP$1)))=$AP$1,"-","OK")</f>
        <v>-</v>
      </c>
      <c r="X37" s="22" t="str">
        <f>IF(IFERROR(SEARCH('[1]Критерии руб_рсч'!$C$32,J37),IFERROR(SEARCH('[1]Критерии руб_рсч'!$C$33,J37),IFERROR(SEARCH('[1]Критерии руб_рсч'!$C$34,J37),IFERROR(SEARCH('[1]Критерии руб_рсч'!$C$35,J37),IFERROR(SEARCH('[1]Критерии руб_рсч'!$C$36,J37),$AP$1)))))=$AP$1,"-","OK")</f>
        <v>-</v>
      </c>
      <c r="Y37" s="22" t="str">
        <f>IF(IFERROR(SEARCH('[1]Критерии руб_рсч'!$C$38,J37),IFERROR(SEARCH('[1]Критерии руб_рсч'!$C$39,J37),IFERROR(SEARCH('[1]Критерии руб_рсч'!$C$40,J37),IFERROR(SEARCH('[1]Критерии руб_рсч'!$C$41,J37),IFERROR(SEARCH('[1]Критерии руб_рсч'!$C$42,J37),IFERROR(SEARCH('[1]Критерии руб_рсч'!$C$43,J37),$AP$1))))))=$AP$1,"-","OK")</f>
        <v>-</v>
      </c>
      <c r="Z37" s="22" t="str">
        <f>IF(IFERROR(SEARCH('[1]Критерии руб_рсч'!$C$45,J37),IFERROR(SEARCH('[1]Критерии руб_рсч'!$C$46,J37),IFERROR(SEARCH('[1]Критерии руб_рсч'!$C$47,J37),IFERROR(SEARCH('[1]Критерии руб_рсч'!$C$48,J37),IFERROR(SEARCH('[1]Критерии руб_рсч'!$C$49,J37),IFERROR(SEARCH('[1]Критерии руб_рсч'!$C$50,J37),IFERROR(SEARCH('[1]Критерии руб_рсч'!$C$51,J37),$AP$1)))))))=$AP$1,"-","OK")</f>
        <v>-</v>
      </c>
      <c r="AA37" s="22" t="str">
        <f>IF(IFERROR(SEARCH('[1]Критерии руб_рсч'!$C$53,J37),$AP$1)=$AP$1,"-","OK")</f>
        <v>-</v>
      </c>
      <c r="AB37" s="22" t="str">
        <f>IF(IFERROR(SEARCH('[1]Критерии руб_рсч'!$C$55,J37),IFERROR(SEARCH('[1]Критерии руб_рсч'!$C$56,J37),IFERROR(SEARCH('[1]Критерии руб_рсч'!$C$57,J37),IFERROR(SEARCH('[1]Критерии руб_рсч'!$C$58,J37),IFERROR(SEARCH('[1]Критерии руб_рсч'!$C$59,J37),$AP$1)))))=$AP$1,"-","OK")</f>
        <v>-</v>
      </c>
      <c r="AC37" s="22" t="str">
        <f>IF(IFERROR(SEARCH('[1]Критерии руб_рсч'!$C$61,J37),IFERROR(SEARCH('[1]Критерии руб_рсч'!$C$62,J37),IFERROR(SEARCH('[1]Критерии руб_рсч'!$C$63,J37),IFERROR(SEARCH('[1]Критерии руб_рсч'!$C$64,J37),$AP$1))))=$AP$1,"-","OK")</f>
        <v>-</v>
      </c>
      <c r="AD37" s="22" t="str">
        <f>IF(IFERROR(SEARCH('[1]Критерии руб_рсч'!$C$66,J37),$AP$1)=$AP$1,"-","OK")</f>
        <v>-</v>
      </c>
      <c r="AE37" s="22" t="str">
        <f>IF(IFERROR(SEARCH('[1]Критерии руб_рсч'!$C$68,J37),IFERROR(SEARCH('[1]Критерии руб_рсч'!$C$69,J37),IFERROR(SEARCH('[1]Критерии руб_рсч'!$C$70,J37),IFERROR(SEARCH('[1]Критерии руб_рсч'!$C$71,J37),$AP$1))))=$AP$1,"-","OK")</f>
        <v>-</v>
      </c>
      <c r="AF37" s="22" t="str">
        <f>IF(IFERROR(SEARCH('[1]Критерии руб_рсч'!$C$73,J37),IFERROR(SEARCH('[1]Критерии руб_рсч'!$C$74,J37),IFERROR(SEARCH('[1]Критерии руб_рсч'!$C$75,J37),IFERROR(SEARCH('[1]Критерии руб_рсч'!$C$76,J37),$AP$1))))=$AP$1,"-","OK")</f>
        <v>-</v>
      </c>
      <c r="AG37" s="22" t="str">
        <f>IF(IFERROR(SEARCH('[1]Критерии руб_рсч'!$C$78,J37),IFERROR(SEARCH('[1]Критерии руб_рсч'!$C$79,J37),IFERROR(SEARCH('[1]Критерии руб_рсч'!$C$80,J37),IFERROR(SEARCH('[1]Критерии руб_рсч'!$C$81,J37),$AP$1))))=$AP$1,"-","OK")</f>
        <v>-</v>
      </c>
      <c r="AH37" s="22" t="str">
        <f>IF(IFERROR(SEARCH('[1]Критерии руб_рсч'!$C$83,J37),IFERROR(SEARCH('[1]Критерии руб_рсч'!$C$84,J37),$AP$1))=$AP$1,"-","OK")</f>
        <v>-</v>
      </c>
      <c r="AI37" s="22" t="str">
        <f>IF(IFERROR(SEARCH('[1]Критерии руб_рсч'!$C$86,J37),IFERROR(SEARCH('[1]Критерии руб_рсч'!$C$87,J37),IFERROR(SEARCH('[1]Критерии руб_рсч'!$C$88,J37),$AP$1)))=$AP$1,"-","OK")</f>
        <v>-</v>
      </c>
      <c r="AJ37" s="22" t="str">
        <f>IF(IFERROR(SEARCH('[1]Критерии руб_рсч'!$C$90,J37),IFERROR(SEARCH('[1]Критерии руб_рсч'!$C$91,J37),IFERROR(SEARCH('[1]Критерии руб_рсч'!$C$92,J37),IFERROR(SEARCH('[1]Критерии руб_рсч'!$C$93,J37),$AP$1))))=$AP$1,"-","OK")</f>
        <v>-</v>
      </c>
      <c r="AK37" s="22" t="str">
        <f>IF(IFERROR(SEARCH('[1]Критерии руб_рсч'!$C$95,J37),IFERROR(SEARCH('[1]Критерии руб_рсч'!$C$96,J37),IFERROR(SEARCH('[1]Критерии руб_рсч'!$C$97,J37),IFERROR(SEARCH('[1]Критерии руб_рсч'!$C$98,J37),IFERROR(SEARCH('[1]Критерии руб_рсч'!$C$99,J37),IFERROR(SEARCH('[1]Критерии руб_рсч'!$C$100,J37),$AP$1))))))=$AP$1,"-","OK")</f>
        <v>-</v>
      </c>
      <c r="AL37" s="22" t="str">
        <f>IF(IFERROR(SEARCH('[1]Критерии руб_рсч'!$C$102,J37),IFERROR(SEARCH('[1]Критерии руб_рсч'!$C$103,J37),IFERROR(SEARCH('[1]Критерии руб_рсч'!$C$104,J37),IFERROR(SEARCH('[1]Критерии руб_рсч'!$C$105,J37),IFERROR(SEARCH('[1]Критерии руб_рсч'!$C$106,J37),IFERROR(SEARCH('[1]Критерии руб_рсч'!$C$107,J37),$AP$1))))))=$AP$1,"-","OK")</f>
        <v>-</v>
      </c>
      <c r="AM37" s="22" t="str">
        <f>IF(IFERROR(SEARCH('[1]Критерии руб_рсч'!$C$109,J37),IFERROR(SEARCH('[1]Критерии руб_рсч'!$C$109,J37),$AP$1))=$AP$1,"-","OK")</f>
        <v>-</v>
      </c>
    </row>
    <row r="38" spans="1:39" s="1" customFormat="1">
      <c r="A38" s="1" t="s">
        <v>162</v>
      </c>
      <c r="B38" s="25" t="s">
        <v>155</v>
      </c>
      <c r="C38" s="14" t="s">
        <v>41</v>
      </c>
      <c r="D38" s="27">
        <v>0</v>
      </c>
      <c r="E38" s="26">
        <v>300000</v>
      </c>
      <c r="F38" s="3"/>
      <c r="G38" s="13"/>
      <c r="H38" s="4"/>
      <c r="I38" s="25" t="s">
        <v>65</v>
      </c>
      <c r="J38" s="25" t="s">
        <v>153</v>
      </c>
      <c r="K38" s="14" t="s">
        <v>42</v>
      </c>
      <c r="L38" s="5" t="str">
        <f>VLOOKUP(O38,[1]Справочник!$A$2:$B$44,2,0)</f>
        <v>фин</v>
      </c>
      <c r="M38" s="29">
        <v>1</v>
      </c>
      <c r="N38" s="29">
        <v>2015</v>
      </c>
      <c r="O38" s="5" t="str">
        <f t="shared" si="0"/>
        <v>фин</v>
      </c>
      <c r="P38" s="24" t="s">
        <v>43</v>
      </c>
      <c r="Q38" s="23">
        <v>1</v>
      </c>
      <c r="R38" s="23">
        <v>2015</v>
      </c>
      <c r="S38" s="23" t="s">
        <v>44</v>
      </c>
      <c r="T38" s="25" t="s">
        <v>91</v>
      </c>
      <c r="U38" s="22" t="str">
        <f>IF(IFERROR(SEARCH('[1]Критерии руб_рсч'!$C$2,J38),IFERROR(SEARCH('[1]Критерии руб_рсч'!$C$3,J38),IFERROR(SEARCH('[1]Критерии руб_рсч'!$C$4,J38),IFERROR(SEARCH('[1]Критерии руб_рсч'!$C$5,J38),IFERROR(SEARCH('[1]Критерии руб_рсч'!$C$6,J38),IFERROR(SEARCH('[1]Критерии руб_рсч'!$C$7,J38),IFERROR(SEARCH('[1]Критерии руб_рсч'!$C$8,J38),IFERROR(SEARCH('[1]Критерии руб_рсч'!$C$8,J38),IFERROR(SEARCH('[1]Критерии руб_рсч'!$C$10,J38),IFERROR(SEARCH('[1]Критерии руб_рсч'!$C$11,J38),"-"))))))))))=$AP$1,"-","OK")</f>
        <v>OK</v>
      </c>
      <c r="V38" s="22" t="str">
        <f>IF(IFERROR(SEARCH('[1]Критерии руб_рсч'!$C$13,J38),IFERROR(SEARCH('[1]Критерии руб_рсч'!$C$14,J38),IFERROR(SEARCH('[1]Критерии руб_рсч'!$C$15,J38),IFERROR(SEARCH('[1]Критерии руб_рсч'!$C$16,J38),IFERROR(SEARCH('[1]Критерии руб_рсч'!$C$17,J38),IFERROR(SEARCH('[1]Критерии руб_рсч'!$C$18,J38),IFERROR(SEARCH('[1]Критерии руб_рсч'!$C$19,J38),IFERROR(SEARCH('[1]Критерии руб_рсч'!$C$20,J38),IFERROR(SEARCH('[1]Критерии руб_рсч'!$C$21,J38),IFERROR(SEARCH('[1]Критерии руб_рсч'!$C$22,J38),IFERROR(SEARCH('[1]Критерии руб_рсч'!$C$23,J38),IFERROR(SEARCH('[1]Критерии руб_рсч'!$C$24,J38),IFERROR(SEARCH('[1]Критерии руб_рсч'!$C$25,J38),IFERROR(SEARCH('[1]Критерии руб_рсч'!$C$26,J38),$AP$1))))))))))))))=$AP$1,"-","OK")</f>
        <v>-</v>
      </c>
      <c r="W38" s="22" t="str">
        <f>IF(IFERROR(SEARCH('[1]Критерии руб_рсч'!$C$28,J38),IFERROR(SEARCH('[1]Критерии руб_рсч'!$C$29,J38),IFERROR(SEARCH('[1]Критерии руб_рсч'!$C$30,J38),$AP$1)))=$AP$1,"-","OK")</f>
        <v>-</v>
      </c>
      <c r="X38" s="22" t="str">
        <f>IF(IFERROR(SEARCH('[1]Критерии руб_рсч'!$C$32,J38),IFERROR(SEARCH('[1]Критерии руб_рсч'!$C$33,J38),IFERROR(SEARCH('[1]Критерии руб_рсч'!$C$34,J38),IFERROR(SEARCH('[1]Критерии руб_рсч'!$C$35,J38),IFERROR(SEARCH('[1]Критерии руб_рсч'!$C$36,J38),$AP$1)))))=$AP$1,"-","OK")</f>
        <v>-</v>
      </c>
      <c r="Y38" s="22" t="str">
        <f>IF(IFERROR(SEARCH('[1]Критерии руб_рсч'!$C$38,J38),IFERROR(SEARCH('[1]Критерии руб_рсч'!$C$39,J38),IFERROR(SEARCH('[1]Критерии руб_рсч'!$C$40,J38),IFERROR(SEARCH('[1]Критерии руб_рсч'!$C$41,J38),IFERROR(SEARCH('[1]Критерии руб_рсч'!$C$42,J38),IFERROR(SEARCH('[1]Критерии руб_рсч'!$C$43,J38),$AP$1))))))=$AP$1,"-","OK")</f>
        <v>-</v>
      </c>
      <c r="Z38" s="22" t="str">
        <f>IF(IFERROR(SEARCH('[1]Критерии руб_рсч'!$C$45,J38),IFERROR(SEARCH('[1]Критерии руб_рсч'!$C$46,J38),IFERROR(SEARCH('[1]Критерии руб_рсч'!$C$47,J38),IFERROR(SEARCH('[1]Критерии руб_рсч'!$C$48,J38),IFERROR(SEARCH('[1]Критерии руб_рсч'!$C$49,J38),IFERROR(SEARCH('[1]Критерии руб_рсч'!$C$50,J38),IFERROR(SEARCH('[1]Критерии руб_рсч'!$C$51,J38),$AP$1)))))))=$AP$1,"-","OK")</f>
        <v>-</v>
      </c>
      <c r="AA38" s="22" t="str">
        <f>IF(IFERROR(SEARCH('[1]Критерии руб_рсч'!$C$53,J38),$AP$1)=$AP$1,"-","OK")</f>
        <v>-</v>
      </c>
      <c r="AB38" s="22" t="str">
        <f>IF(IFERROR(SEARCH('[1]Критерии руб_рсч'!$C$55,J38),IFERROR(SEARCH('[1]Критерии руб_рсч'!$C$56,J38),IFERROR(SEARCH('[1]Критерии руб_рсч'!$C$57,J38),IFERROR(SEARCH('[1]Критерии руб_рсч'!$C$58,J38),IFERROR(SEARCH('[1]Критерии руб_рсч'!$C$59,J38),$AP$1)))))=$AP$1,"-","OK")</f>
        <v>-</v>
      </c>
      <c r="AC38" s="22" t="str">
        <f>IF(IFERROR(SEARCH('[1]Критерии руб_рсч'!$C$61,J38),IFERROR(SEARCH('[1]Критерии руб_рсч'!$C$62,J38),IFERROR(SEARCH('[1]Критерии руб_рсч'!$C$63,J38),IFERROR(SEARCH('[1]Критерии руб_рсч'!$C$64,J38),$AP$1))))=$AP$1,"-","OK")</f>
        <v>-</v>
      </c>
      <c r="AD38" s="22" t="str">
        <f>IF(IFERROR(SEARCH('[1]Критерии руб_рсч'!$C$66,J38),$AP$1)=$AP$1,"-","OK")</f>
        <v>-</v>
      </c>
      <c r="AE38" s="22" t="str">
        <f>IF(IFERROR(SEARCH('[1]Критерии руб_рсч'!$C$68,J38),IFERROR(SEARCH('[1]Критерии руб_рсч'!$C$69,J38),IFERROR(SEARCH('[1]Критерии руб_рсч'!$C$70,J38),IFERROR(SEARCH('[1]Критерии руб_рсч'!$C$71,J38),$AP$1))))=$AP$1,"-","OK")</f>
        <v>-</v>
      </c>
      <c r="AF38" s="22" t="str">
        <f>IF(IFERROR(SEARCH('[1]Критерии руб_рсч'!$C$73,J38),IFERROR(SEARCH('[1]Критерии руб_рсч'!$C$74,J38),IFERROR(SEARCH('[1]Критерии руб_рсч'!$C$75,J38),IFERROR(SEARCH('[1]Критерии руб_рсч'!$C$76,J38),$AP$1))))=$AP$1,"-","OK")</f>
        <v>-</v>
      </c>
      <c r="AG38" s="22" t="str">
        <f>IF(IFERROR(SEARCH('[1]Критерии руб_рсч'!$C$78,J38),IFERROR(SEARCH('[1]Критерии руб_рсч'!$C$79,J38),IFERROR(SEARCH('[1]Критерии руб_рсч'!$C$80,J38),IFERROR(SEARCH('[1]Критерии руб_рсч'!$C$81,J38),$AP$1))))=$AP$1,"-","OK")</f>
        <v>-</v>
      </c>
      <c r="AH38" s="22" t="str">
        <f>IF(IFERROR(SEARCH('[1]Критерии руб_рсч'!$C$83,J38),IFERROR(SEARCH('[1]Критерии руб_рсч'!$C$84,J38),$AP$1))=$AP$1,"-","OK")</f>
        <v>-</v>
      </c>
      <c r="AI38" s="22" t="str">
        <f>IF(IFERROR(SEARCH('[1]Критерии руб_рсч'!$C$86,J38),IFERROR(SEARCH('[1]Критерии руб_рсч'!$C$87,J38),IFERROR(SEARCH('[1]Критерии руб_рсч'!$C$88,J38),$AP$1)))=$AP$1,"-","OK")</f>
        <v>-</v>
      </c>
      <c r="AJ38" s="22" t="str">
        <f>IF(IFERROR(SEARCH('[1]Критерии руб_рсч'!$C$90,J38),IFERROR(SEARCH('[1]Критерии руб_рсч'!$C$91,J38),IFERROR(SEARCH('[1]Критерии руб_рсч'!$C$92,J38),IFERROR(SEARCH('[1]Критерии руб_рсч'!$C$93,J38),$AP$1))))=$AP$1,"-","OK")</f>
        <v>-</v>
      </c>
      <c r="AK38" s="22" t="str">
        <f>IF(IFERROR(SEARCH('[1]Критерии руб_рсч'!$C$95,J38),IFERROR(SEARCH('[1]Критерии руб_рсч'!$C$96,J38),IFERROR(SEARCH('[1]Критерии руб_рсч'!$C$97,J38),IFERROR(SEARCH('[1]Критерии руб_рсч'!$C$98,J38),IFERROR(SEARCH('[1]Критерии руб_рсч'!$C$99,J38),IFERROR(SEARCH('[1]Критерии руб_рсч'!$C$100,J38),$AP$1))))))=$AP$1,"-","OK")</f>
        <v>-</v>
      </c>
      <c r="AL38" s="22" t="str">
        <f>IF(IFERROR(SEARCH('[1]Критерии руб_рсч'!$C$102,J38),IFERROR(SEARCH('[1]Критерии руб_рсч'!$C$103,J38),IFERROR(SEARCH('[1]Критерии руб_рсч'!$C$104,J38),IFERROR(SEARCH('[1]Критерии руб_рсч'!$C$105,J38),IFERROR(SEARCH('[1]Критерии руб_рсч'!$C$106,J38),IFERROR(SEARCH('[1]Критерии руб_рсч'!$C$107,J38),$AP$1))))))=$AP$1,"-","OK")</f>
        <v>-</v>
      </c>
      <c r="AM38" s="22" t="str">
        <f>IF(IFERROR(SEARCH('[1]Критерии руб_рсч'!$C$109,J38),IFERROR(SEARCH('[1]Критерии руб_рсч'!$C$109,J38),$AP$1))=$AP$1,"-","OK")</f>
        <v>-</v>
      </c>
    </row>
    <row r="39" spans="1:39" s="1" customFormat="1">
      <c r="A39" s="1" t="s">
        <v>163</v>
      </c>
      <c r="B39" s="25" t="s">
        <v>164</v>
      </c>
      <c r="C39" s="14" t="s">
        <v>41</v>
      </c>
      <c r="D39" s="27">
        <v>0</v>
      </c>
      <c r="E39" s="28">
        <v>500</v>
      </c>
      <c r="F39" s="3"/>
      <c r="G39" s="13"/>
      <c r="H39" s="4"/>
      <c r="I39" s="25" t="s">
        <v>69</v>
      </c>
      <c r="J39" s="25" t="s">
        <v>165</v>
      </c>
      <c r="K39" s="14" t="s">
        <v>42</v>
      </c>
      <c r="L39" s="5" t="str">
        <f>VLOOKUP(O39,[1]Справочник!$A$2:$B$44,2,0)</f>
        <v>опер</v>
      </c>
      <c r="M39" s="29">
        <v>1</v>
      </c>
      <c r="N39" s="29">
        <v>2015</v>
      </c>
      <c r="O39" s="5" t="str">
        <f t="shared" si="0"/>
        <v>bank</v>
      </c>
      <c r="P39" s="24" t="s">
        <v>43</v>
      </c>
      <c r="Q39" s="23">
        <v>1</v>
      </c>
      <c r="R39" s="23">
        <v>2015</v>
      </c>
      <c r="S39" s="23" t="s">
        <v>44</v>
      </c>
      <c r="T39" s="25" t="s">
        <v>89</v>
      </c>
      <c r="U39" s="22" t="str">
        <f>IF(IFERROR(SEARCH('[1]Критерии руб_рсч'!$C$2,J39),IFERROR(SEARCH('[1]Критерии руб_рсч'!$C$3,J39),IFERROR(SEARCH('[1]Критерии руб_рсч'!$C$4,J39),IFERROR(SEARCH('[1]Критерии руб_рсч'!$C$5,J39),IFERROR(SEARCH('[1]Критерии руб_рсч'!$C$6,J39),IFERROR(SEARCH('[1]Критерии руб_рсч'!$C$7,J39),IFERROR(SEARCH('[1]Критерии руб_рсч'!$C$8,J39),IFERROR(SEARCH('[1]Критерии руб_рсч'!$C$8,J39),IFERROR(SEARCH('[1]Критерии руб_рсч'!$C$10,J39),IFERROR(SEARCH('[1]Критерии руб_рсч'!$C$11,J39),"-"))))))))))=$AP$1,"-","OK")</f>
        <v>-</v>
      </c>
      <c r="V39" s="22" t="str">
        <f>IF(IFERROR(SEARCH('[1]Критерии руб_рсч'!$C$13,J39),IFERROR(SEARCH('[1]Критерии руб_рсч'!$C$14,J39),IFERROR(SEARCH('[1]Критерии руб_рсч'!$C$15,J39),IFERROR(SEARCH('[1]Критерии руб_рсч'!$C$16,J39),IFERROR(SEARCH('[1]Критерии руб_рсч'!$C$17,J39),IFERROR(SEARCH('[1]Критерии руб_рсч'!$C$18,J39),IFERROR(SEARCH('[1]Критерии руб_рсч'!$C$19,J39),IFERROR(SEARCH('[1]Критерии руб_рсч'!$C$20,J39),IFERROR(SEARCH('[1]Критерии руб_рсч'!$C$21,J39),IFERROR(SEARCH('[1]Критерии руб_рсч'!$C$22,J39),IFERROR(SEARCH('[1]Критерии руб_рсч'!$C$23,J39),IFERROR(SEARCH('[1]Критерии руб_рсч'!$C$24,J39),IFERROR(SEARCH('[1]Критерии руб_рсч'!$C$25,J39),IFERROR(SEARCH('[1]Критерии руб_рсч'!$C$26,J39),$AP$1))))))))))))))=$AP$1,"-","OK")</f>
        <v>OK</v>
      </c>
      <c r="W39" s="22" t="str">
        <f>IF(IFERROR(SEARCH('[1]Критерии руб_рсч'!$C$28,J39),IFERROR(SEARCH('[1]Критерии руб_рсч'!$C$29,J39),IFERROR(SEARCH('[1]Критерии руб_рсч'!$C$30,J39),$AP$1)))=$AP$1,"-","OK")</f>
        <v>-</v>
      </c>
      <c r="X39" s="22" t="str">
        <f>IF(IFERROR(SEARCH('[1]Критерии руб_рсч'!$C$32,J39),IFERROR(SEARCH('[1]Критерии руб_рсч'!$C$33,J39),IFERROR(SEARCH('[1]Критерии руб_рсч'!$C$34,J39),IFERROR(SEARCH('[1]Критерии руб_рсч'!$C$35,J39),IFERROR(SEARCH('[1]Критерии руб_рсч'!$C$36,J39),$AP$1)))))=$AP$1,"-","OK")</f>
        <v>-</v>
      </c>
      <c r="Y39" s="22" t="str">
        <f>IF(IFERROR(SEARCH('[1]Критерии руб_рсч'!$C$38,J39),IFERROR(SEARCH('[1]Критерии руб_рсч'!$C$39,J39),IFERROR(SEARCH('[1]Критерии руб_рсч'!$C$40,J39),IFERROR(SEARCH('[1]Критерии руб_рсч'!$C$41,J39),IFERROR(SEARCH('[1]Критерии руб_рсч'!$C$42,J39),IFERROR(SEARCH('[1]Критерии руб_рсч'!$C$43,J39),$AP$1))))))=$AP$1,"-","OK")</f>
        <v>-</v>
      </c>
      <c r="Z39" s="22" t="str">
        <f>IF(IFERROR(SEARCH('[1]Критерии руб_рсч'!$C$45,J39),IFERROR(SEARCH('[1]Критерии руб_рсч'!$C$46,J39),IFERROR(SEARCH('[1]Критерии руб_рсч'!$C$47,J39),IFERROR(SEARCH('[1]Критерии руб_рсч'!$C$48,J39),IFERROR(SEARCH('[1]Критерии руб_рсч'!$C$49,J39),IFERROR(SEARCH('[1]Критерии руб_рсч'!$C$50,J39),IFERROR(SEARCH('[1]Критерии руб_рсч'!$C$51,J39),$AP$1)))))))=$AP$1,"-","OK")</f>
        <v>-</v>
      </c>
      <c r="AA39" s="22" t="str">
        <f>IF(IFERROR(SEARCH('[1]Критерии руб_рсч'!$C$53,J39),$AP$1)=$AP$1,"-","OK")</f>
        <v>-</v>
      </c>
      <c r="AB39" s="22" t="str">
        <f>IF(IFERROR(SEARCH('[1]Критерии руб_рсч'!$C$55,J39),IFERROR(SEARCH('[1]Критерии руб_рсч'!$C$56,J39),IFERROR(SEARCH('[1]Критерии руб_рсч'!$C$57,J39),IFERROR(SEARCH('[1]Критерии руб_рсч'!$C$58,J39),IFERROR(SEARCH('[1]Критерии руб_рсч'!$C$59,J39),$AP$1)))))=$AP$1,"-","OK")</f>
        <v>-</v>
      </c>
      <c r="AC39" s="22" t="str">
        <f>IF(IFERROR(SEARCH('[1]Критерии руб_рсч'!$C$61,J39),IFERROR(SEARCH('[1]Критерии руб_рсч'!$C$62,J39),IFERROR(SEARCH('[1]Критерии руб_рсч'!$C$63,J39),IFERROR(SEARCH('[1]Критерии руб_рсч'!$C$64,J39),$AP$1))))=$AP$1,"-","OK")</f>
        <v>-</v>
      </c>
      <c r="AD39" s="22" t="str">
        <f>IF(IFERROR(SEARCH('[1]Критерии руб_рсч'!$C$66,J39),$AP$1)=$AP$1,"-","OK")</f>
        <v>-</v>
      </c>
      <c r="AE39" s="22" t="str">
        <f>IF(IFERROR(SEARCH('[1]Критерии руб_рсч'!$C$68,J39),IFERROR(SEARCH('[1]Критерии руб_рсч'!$C$69,J39),IFERROR(SEARCH('[1]Критерии руб_рсч'!$C$70,J39),IFERROR(SEARCH('[1]Критерии руб_рсч'!$C$71,J39),$AP$1))))=$AP$1,"-","OK")</f>
        <v>-</v>
      </c>
      <c r="AF39" s="22" t="str">
        <f>IF(IFERROR(SEARCH('[1]Критерии руб_рсч'!$C$73,J39),IFERROR(SEARCH('[1]Критерии руб_рсч'!$C$74,J39),IFERROR(SEARCH('[1]Критерии руб_рсч'!$C$75,J39),IFERROR(SEARCH('[1]Критерии руб_рсч'!$C$76,J39),$AP$1))))=$AP$1,"-","OK")</f>
        <v>-</v>
      </c>
      <c r="AG39" s="22" t="str">
        <f>IF(IFERROR(SEARCH('[1]Критерии руб_рсч'!$C$78,J39),IFERROR(SEARCH('[1]Критерии руб_рсч'!$C$79,J39),IFERROR(SEARCH('[1]Критерии руб_рсч'!$C$80,J39),IFERROR(SEARCH('[1]Критерии руб_рсч'!$C$81,J39),$AP$1))))=$AP$1,"-","OK")</f>
        <v>-</v>
      </c>
      <c r="AH39" s="22" t="str">
        <f>IF(IFERROR(SEARCH('[1]Критерии руб_рсч'!$C$83,J39),IFERROR(SEARCH('[1]Критерии руб_рсч'!$C$84,J39),$AP$1))=$AP$1,"-","OK")</f>
        <v>-</v>
      </c>
      <c r="AI39" s="22" t="str">
        <f>IF(IFERROR(SEARCH('[1]Критерии руб_рсч'!$C$86,J39),IFERROR(SEARCH('[1]Критерии руб_рсч'!$C$87,J39),IFERROR(SEARCH('[1]Критерии руб_рсч'!$C$88,J39),$AP$1)))=$AP$1,"-","OK")</f>
        <v>-</v>
      </c>
      <c r="AJ39" s="22" t="str">
        <f>IF(IFERROR(SEARCH('[1]Критерии руб_рсч'!$C$90,J39),IFERROR(SEARCH('[1]Критерии руб_рсч'!$C$91,J39),IFERROR(SEARCH('[1]Критерии руб_рсч'!$C$92,J39),IFERROR(SEARCH('[1]Критерии руб_рсч'!$C$93,J39),$AP$1))))=$AP$1,"-","OK")</f>
        <v>-</v>
      </c>
      <c r="AK39" s="22" t="str">
        <f>IF(IFERROR(SEARCH('[1]Критерии руб_рсч'!$C$95,J39),IFERROR(SEARCH('[1]Критерии руб_рсч'!$C$96,J39),IFERROR(SEARCH('[1]Критерии руб_рсч'!$C$97,J39),IFERROR(SEARCH('[1]Критерии руб_рсч'!$C$98,J39),IFERROR(SEARCH('[1]Критерии руб_рсч'!$C$99,J39),IFERROR(SEARCH('[1]Критерии руб_рсч'!$C$100,J39),$AP$1))))))=$AP$1,"-","OK")</f>
        <v>-</v>
      </c>
      <c r="AL39" s="22" t="str">
        <f>IF(IFERROR(SEARCH('[1]Критерии руб_рсч'!$C$102,J39),IFERROR(SEARCH('[1]Критерии руб_рсч'!$C$103,J39),IFERROR(SEARCH('[1]Критерии руб_рсч'!$C$104,J39),IFERROR(SEARCH('[1]Критерии руб_рсч'!$C$105,J39),IFERROR(SEARCH('[1]Критерии руб_рсч'!$C$106,J39),IFERROR(SEARCH('[1]Критерии руб_рсч'!$C$107,J39),$AP$1))))))=$AP$1,"-","OK")</f>
        <v>-</v>
      </c>
      <c r="AM39" s="22" t="str">
        <f>IF(IFERROR(SEARCH('[1]Критерии руб_рсч'!$C$109,J39),IFERROR(SEARCH('[1]Критерии руб_рсч'!$C$109,J39),$AP$1))=$AP$1,"-","OK")</f>
        <v>-</v>
      </c>
    </row>
    <row r="40" spans="1:39" s="1" customFormat="1">
      <c r="A40" s="1" t="s">
        <v>166</v>
      </c>
      <c r="B40" s="25" t="s">
        <v>167</v>
      </c>
      <c r="C40" s="14" t="s">
        <v>41</v>
      </c>
      <c r="D40" s="26">
        <v>10200</v>
      </c>
      <c r="E40" s="27">
        <v>0</v>
      </c>
      <c r="F40" s="3"/>
      <c r="G40" s="13"/>
      <c r="H40" s="4"/>
      <c r="I40" s="25" t="s">
        <v>77</v>
      </c>
      <c r="J40" s="25" t="s">
        <v>168</v>
      </c>
      <c r="K40" s="14" t="s">
        <v>42</v>
      </c>
      <c r="L40" s="5" t="str">
        <f>VLOOKUP(O40,[1]Справочник!$A$2:$B$44,2,0)</f>
        <v>опер</v>
      </c>
      <c r="M40" s="7">
        <v>2</v>
      </c>
      <c r="N40" s="29">
        <v>2015</v>
      </c>
      <c r="O40" s="5" t="str">
        <f t="shared" si="0"/>
        <v>income</v>
      </c>
      <c r="P40" s="24" t="s">
        <v>43</v>
      </c>
      <c r="Q40" s="1">
        <v>2</v>
      </c>
      <c r="R40" s="23">
        <v>2015</v>
      </c>
      <c r="S40" s="23" t="s">
        <v>44</v>
      </c>
      <c r="T40" s="25" t="s">
        <v>87</v>
      </c>
      <c r="U40" s="22" t="str">
        <f>IF(IFERROR(SEARCH('[1]Критерии руб_рсч'!$C$2,J40),IFERROR(SEARCH('[1]Критерии руб_рсч'!$C$3,J40),IFERROR(SEARCH('[1]Критерии руб_рсч'!$C$4,J40),IFERROR(SEARCH('[1]Критерии руб_рсч'!$C$5,J40),IFERROR(SEARCH('[1]Критерии руб_рсч'!$C$6,J40),IFERROR(SEARCH('[1]Критерии руб_рсч'!$C$7,J40),IFERROR(SEARCH('[1]Критерии руб_рсч'!$C$8,J40),IFERROR(SEARCH('[1]Критерии руб_рсч'!$C$8,J40),IFERROR(SEARCH('[1]Критерии руб_рсч'!$C$10,J40),IFERROR(SEARCH('[1]Критерии руб_рсч'!$C$11,J40),"-"))))))))))=$AP$1,"-","OK")</f>
        <v>-</v>
      </c>
      <c r="V40" s="22" t="str">
        <f>IF(IFERROR(SEARCH('[1]Критерии руб_рсч'!$C$13,J40),IFERROR(SEARCH('[1]Критерии руб_рсч'!$C$14,J40),IFERROR(SEARCH('[1]Критерии руб_рсч'!$C$15,J40),IFERROR(SEARCH('[1]Критерии руб_рсч'!$C$16,J40),IFERROR(SEARCH('[1]Критерии руб_рсч'!$C$17,J40),IFERROR(SEARCH('[1]Критерии руб_рсч'!$C$18,J40),IFERROR(SEARCH('[1]Критерии руб_рсч'!$C$19,J40),IFERROR(SEARCH('[1]Критерии руб_рсч'!$C$20,J40),IFERROR(SEARCH('[1]Критерии руб_рсч'!$C$21,J40),IFERROR(SEARCH('[1]Критерии руб_рсч'!$C$22,J40),IFERROR(SEARCH('[1]Критерии руб_рсч'!$C$23,J40),IFERROR(SEARCH('[1]Критерии руб_рсч'!$C$24,J40),IFERROR(SEARCH('[1]Критерии руб_рсч'!$C$25,J40),IFERROR(SEARCH('[1]Критерии руб_рсч'!$C$26,J40),$AP$1))))))))))))))=$AP$1,"-","OK")</f>
        <v>-</v>
      </c>
      <c r="W40" s="22" t="str">
        <f>IF(IFERROR(SEARCH('[1]Критерии руб_рсч'!$C$28,J40),IFERROR(SEARCH('[1]Критерии руб_рсч'!$C$29,J40),IFERROR(SEARCH('[1]Критерии руб_рсч'!$C$30,J40),$AP$1)))=$AP$1,"-","OK")</f>
        <v>-</v>
      </c>
      <c r="X40" s="22" t="str">
        <f>IF(IFERROR(SEARCH('[1]Критерии руб_рсч'!$C$32,J40),IFERROR(SEARCH('[1]Критерии руб_рсч'!$C$33,J40),IFERROR(SEARCH('[1]Критерии руб_рсч'!$C$34,J40),IFERROR(SEARCH('[1]Критерии руб_рсч'!$C$35,J40),IFERROR(SEARCH('[1]Критерии руб_рсч'!$C$36,J40),$AP$1)))))=$AP$1,"-","OK")</f>
        <v>-</v>
      </c>
      <c r="Y40" s="22" t="str">
        <f>IF(IFERROR(SEARCH('[1]Критерии руб_рсч'!$C$38,J40),IFERROR(SEARCH('[1]Критерии руб_рсч'!$C$39,J40),IFERROR(SEARCH('[1]Критерии руб_рсч'!$C$40,J40),IFERROR(SEARCH('[1]Критерии руб_рсч'!$C$41,J40),IFERROR(SEARCH('[1]Критерии руб_рсч'!$C$42,J40),IFERROR(SEARCH('[1]Критерии руб_рсч'!$C$43,J40),$AP$1))))))=$AP$1,"-","OK")</f>
        <v>-</v>
      </c>
      <c r="Z40" s="22" t="str">
        <f>IF(IFERROR(SEARCH('[1]Критерии руб_рсч'!$C$45,J40),IFERROR(SEARCH('[1]Критерии руб_рсч'!$C$46,J40),IFERROR(SEARCH('[1]Критерии руб_рсч'!$C$47,J40),IFERROR(SEARCH('[1]Критерии руб_рсч'!$C$48,J40),IFERROR(SEARCH('[1]Критерии руб_рсч'!$C$49,J40),IFERROR(SEARCH('[1]Критерии руб_рсч'!$C$50,J40),IFERROR(SEARCH('[1]Критерии руб_рсч'!$C$51,J40),$AP$1)))))))=$AP$1,"-","OK")</f>
        <v>-</v>
      </c>
      <c r="AA40" s="22" t="str">
        <f>IF(IFERROR(SEARCH('[1]Критерии руб_рсч'!$C$53,J40),$AP$1)=$AP$1,"-","OK")</f>
        <v>-</v>
      </c>
      <c r="AB40" s="22" t="str">
        <f>IF(IFERROR(SEARCH('[1]Критерии руб_рсч'!$C$55,J40),IFERROR(SEARCH('[1]Критерии руб_рсч'!$C$56,J40),IFERROR(SEARCH('[1]Критерии руб_рсч'!$C$57,J40),IFERROR(SEARCH('[1]Критерии руб_рсч'!$C$58,J40),IFERROR(SEARCH('[1]Критерии руб_рсч'!$C$59,J40),$AP$1)))))=$AP$1,"-","OK")</f>
        <v>-</v>
      </c>
      <c r="AC40" s="22" t="str">
        <f>IF(IFERROR(SEARCH('[1]Критерии руб_рсч'!$C$61,J40),IFERROR(SEARCH('[1]Критерии руб_рсч'!$C$62,J40),IFERROR(SEARCH('[1]Критерии руб_рсч'!$C$63,J40),IFERROR(SEARCH('[1]Критерии руб_рсч'!$C$64,J40),$AP$1))))=$AP$1,"-","OK")</f>
        <v>-</v>
      </c>
      <c r="AD40" s="22" t="str">
        <f>IF(IFERROR(SEARCH('[1]Критерии руб_рсч'!$C$66,J40),$AP$1)=$AP$1,"-","OK")</f>
        <v>-</v>
      </c>
      <c r="AE40" s="22" t="str">
        <f>IF(IFERROR(SEARCH('[1]Критерии руб_рсч'!$C$68,J40),IFERROR(SEARCH('[1]Критерии руб_рсч'!$C$69,J40),IFERROR(SEARCH('[1]Критерии руб_рсч'!$C$70,J40),IFERROR(SEARCH('[1]Критерии руб_рсч'!$C$71,J40),$AP$1))))=$AP$1,"-","OK")</f>
        <v>-</v>
      </c>
      <c r="AF40" s="22" t="str">
        <f>IF(IFERROR(SEARCH('[1]Критерии руб_рсч'!$C$73,J40),IFERROR(SEARCH('[1]Критерии руб_рсч'!$C$74,J40),IFERROR(SEARCH('[1]Критерии руб_рсч'!$C$75,J40),IFERROR(SEARCH('[1]Критерии руб_рсч'!$C$76,J40),$AP$1))))=$AP$1,"-","OK")</f>
        <v>-</v>
      </c>
      <c r="AG40" s="22" t="str">
        <f>IF(IFERROR(SEARCH('[1]Критерии руб_рсч'!$C$78,J40),IFERROR(SEARCH('[1]Критерии руб_рсч'!$C$79,J40),IFERROR(SEARCH('[1]Критерии руб_рсч'!$C$80,J40),IFERROR(SEARCH('[1]Критерии руб_рсч'!$C$81,J40),$AP$1))))=$AP$1,"-","OK")</f>
        <v>-</v>
      </c>
      <c r="AH40" s="22" t="str">
        <f>IF(IFERROR(SEARCH('[1]Критерии руб_рсч'!$C$83,J40),IFERROR(SEARCH('[1]Критерии руб_рсч'!$C$84,J40),$AP$1))=$AP$1,"-","OK")</f>
        <v>-</v>
      </c>
      <c r="AI40" s="22" t="str">
        <f>IF(IFERROR(SEARCH('[1]Критерии руб_рсч'!$C$86,J40),IFERROR(SEARCH('[1]Критерии руб_рсч'!$C$87,J40),IFERROR(SEARCH('[1]Критерии руб_рсч'!$C$88,J40),$AP$1)))=$AP$1,"-","OK")</f>
        <v>-</v>
      </c>
      <c r="AJ40" s="22" t="str">
        <f>IF(IFERROR(SEARCH('[1]Критерии руб_рсч'!$C$90,J40),IFERROR(SEARCH('[1]Критерии руб_рсч'!$C$91,J40),IFERROR(SEARCH('[1]Критерии руб_рсч'!$C$92,J40),IFERROR(SEARCH('[1]Критерии руб_рсч'!$C$93,J40),$AP$1))))=$AP$1,"-","OK")</f>
        <v>-</v>
      </c>
      <c r="AK40" s="22" t="str">
        <f>IF(IFERROR(SEARCH('[1]Критерии руб_рсч'!$C$95,J40),IFERROR(SEARCH('[1]Критерии руб_рсч'!$C$96,J40),IFERROR(SEARCH('[1]Критерии руб_рсч'!$C$97,J40),IFERROR(SEARCH('[1]Критерии руб_рсч'!$C$98,J40),IFERROR(SEARCH('[1]Критерии руб_рсч'!$C$99,J40),IFERROR(SEARCH('[1]Критерии руб_рсч'!$C$100,J40),$AP$1))))))=$AP$1,"-","OK")</f>
        <v>-</v>
      </c>
      <c r="AL40" s="22" t="str">
        <f>IF(IFERROR(SEARCH('[1]Критерии руб_рсч'!$C$102,J40),IFERROR(SEARCH('[1]Критерии руб_рсч'!$C$103,J40),IFERROR(SEARCH('[1]Критерии руб_рсч'!$C$104,J40),IFERROR(SEARCH('[1]Критерии руб_рсч'!$C$105,J40),IFERROR(SEARCH('[1]Критерии руб_рсч'!$C$106,J40),IFERROR(SEARCH('[1]Критерии руб_рсч'!$C$107,J40),$AP$1))))))=$AP$1,"-","OK")</f>
        <v>-</v>
      </c>
      <c r="AM40" s="22" t="str">
        <f>IF(IFERROR(SEARCH('[1]Критерии руб_рсч'!$C$109,J40),IFERROR(SEARCH('[1]Критерии руб_рсч'!$C$109,J40),$AP$1))=$AP$1,"-","OK")</f>
        <v>-</v>
      </c>
    </row>
    <row r="41" spans="1:39" s="1" customFormat="1">
      <c r="A41" s="1" t="s">
        <v>169</v>
      </c>
      <c r="B41" s="25" t="s">
        <v>170</v>
      </c>
      <c r="C41" s="14" t="s">
        <v>41</v>
      </c>
      <c r="D41" s="27">
        <v>0</v>
      </c>
      <c r="E41" s="26">
        <v>6000</v>
      </c>
      <c r="F41" s="3"/>
      <c r="G41" s="13"/>
      <c r="H41" s="4"/>
      <c r="I41" s="25" t="s">
        <v>84</v>
      </c>
      <c r="J41" s="25" t="s">
        <v>171</v>
      </c>
      <c r="K41" s="14" t="s">
        <v>42</v>
      </c>
      <c r="L41" s="5" t="s">
        <v>45</v>
      </c>
      <c r="M41" s="7">
        <v>2</v>
      </c>
      <c r="N41" s="29">
        <v>2015</v>
      </c>
      <c r="O41" s="5" t="s">
        <v>22</v>
      </c>
      <c r="P41" s="24" t="s">
        <v>43</v>
      </c>
      <c r="Q41" s="1">
        <v>2</v>
      </c>
      <c r="R41" s="23">
        <v>2015</v>
      </c>
      <c r="S41" s="23" t="s">
        <v>44</v>
      </c>
      <c r="T41" s="25" t="s">
        <v>88</v>
      </c>
      <c r="U41" s="22" t="str">
        <f>IF(IFERROR(SEARCH('[1]Критерии руб_рсч'!$C$2,J41),IFERROR(SEARCH('[1]Критерии руб_рсч'!$C$3,J41),IFERROR(SEARCH('[1]Критерии руб_рсч'!$C$4,J41),IFERROR(SEARCH('[1]Критерии руб_рсч'!$C$5,J41),IFERROR(SEARCH('[1]Критерии руб_рсч'!$C$6,J41),IFERROR(SEARCH('[1]Критерии руб_рсч'!$C$7,J41),IFERROR(SEARCH('[1]Критерии руб_рсч'!$C$8,J41),IFERROR(SEARCH('[1]Критерии руб_рсч'!$C$8,J41),IFERROR(SEARCH('[1]Критерии руб_рсч'!$C$10,J41),IFERROR(SEARCH('[1]Критерии руб_рсч'!$C$11,J41),"-"))))))))))=$AP$1,"-","OK")</f>
        <v>-</v>
      </c>
      <c r="V41" s="22" t="str">
        <f>IF(IFERROR(SEARCH('[1]Критерии руб_рсч'!$C$13,J41),IFERROR(SEARCH('[1]Критерии руб_рсч'!$C$14,J41),IFERROR(SEARCH('[1]Критерии руб_рсч'!$C$15,J41),IFERROR(SEARCH('[1]Критерии руб_рсч'!$C$16,J41),IFERROR(SEARCH('[1]Критерии руб_рсч'!$C$17,J41),IFERROR(SEARCH('[1]Критерии руб_рсч'!$C$18,J41),IFERROR(SEARCH('[1]Критерии руб_рсч'!$C$19,J41),IFERROR(SEARCH('[1]Критерии руб_рсч'!$C$20,J41),IFERROR(SEARCH('[1]Критерии руб_рсч'!$C$21,J41),IFERROR(SEARCH('[1]Критерии руб_рсч'!$C$22,J41),IFERROR(SEARCH('[1]Критерии руб_рсч'!$C$23,J41),IFERROR(SEARCH('[1]Критерии руб_рсч'!$C$24,J41),IFERROR(SEARCH('[1]Критерии руб_рсч'!$C$25,J41),IFERROR(SEARCH('[1]Критерии руб_рсч'!$C$26,J41),$AP$1))))))))))))))=$AP$1,"-","OK")</f>
        <v>-</v>
      </c>
      <c r="W41" s="22" t="str">
        <f>IF(IFERROR(SEARCH('[1]Критерии руб_рсч'!$C$28,J41),IFERROR(SEARCH('[1]Критерии руб_рсч'!$C$29,J41),IFERROR(SEARCH('[1]Критерии руб_рсч'!$C$30,J41),$AP$1)))=$AP$1,"-","OK")</f>
        <v>-</v>
      </c>
      <c r="X41" s="22" t="str">
        <f>IF(IFERROR(SEARCH('[1]Критерии руб_рсч'!$C$32,J41),IFERROR(SEARCH('[1]Критерии руб_рсч'!$C$33,J41),IFERROR(SEARCH('[1]Критерии руб_рсч'!$C$34,J41),IFERROR(SEARCH('[1]Критерии руб_рсч'!$C$35,J41),IFERROR(SEARCH('[1]Критерии руб_рсч'!$C$36,J41),$AP$1)))))=$AP$1,"-","OK")</f>
        <v>-</v>
      </c>
      <c r="Y41" s="22" t="str">
        <f>IF(IFERROR(SEARCH('[1]Критерии руб_рсч'!$C$38,J41),IFERROR(SEARCH('[1]Критерии руб_рсч'!$C$39,J41),IFERROR(SEARCH('[1]Критерии руб_рсч'!$C$40,J41),IFERROR(SEARCH('[1]Критерии руб_рсч'!$C$41,J41),IFERROR(SEARCH('[1]Критерии руб_рсч'!$C$42,J41),IFERROR(SEARCH('[1]Критерии руб_рсч'!$C$43,J41),$AP$1))))))=$AP$1,"-","OK")</f>
        <v>-</v>
      </c>
      <c r="Z41" s="22" t="str">
        <f>IF(IFERROR(SEARCH('[1]Критерии руб_рсч'!$C$45,J41),IFERROR(SEARCH('[1]Критерии руб_рсч'!$C$46,J41),IFERROR(SEARCH('[1]Критерии руб_рсч'!$C$47,J41),IFERROR(SEARCH('[1]Критерии руб_рсч'!$C$48,J41),IFERROR(SEARCH('[1]Критерии руб_рсч'!$C$49,J41),IFERROR(SEARCH('[1]Критерии руб_рсч'!$C$50,J41),IFERROR(SEARCH('[1]Критерии руб_рсч'!$C$51,J41),$AP$1)))))))=$AP$1,"-","OK")</f>
        <v>-</v>
      </c>
      <c r="AA41" s="22" t="str">
        <f>IF(IFERROR(SEARCH('[1]Критерии руб_рсч'!$C$53,J41),$AP$1)=$AP$1,"-","OK")</f>
        <v>-</v>
      </c>
      <c r="AB41" s="22" t="str">
        <f>IF(IFERROR(SEARCH('[1]Критерии руб_рсч'!$C$55,J41),IFERROR(SEARCH('[1]Критерии руб_рсч'!$C$56,J41),IFERROR(SEARCH('[1]Критерии руб_рсч'!$C$57,J41),IFERROR(SEARCH('[1]Критерии руб_рсч'!$C$58,J41),IFERROR(SEARCH('[1]Критерии руб_рсч'!$C$59,J41),$AP$1)))))=$AP$1,"-","OK")</f>
        <v>-</v>
      </c>
      <c r="AC41" s="22" t="str">
        <f>IF(IFERROR(SEARCH('[1]Критерии руб_рсч'!$C$61,J41),IFERROR(SEARCH('[1]Критерии руб_рсч'!$C$62,J41),IFERROR(SEARCH('[1]Критерии руб_рсч'!$C$63,J41),IFERROR(SEARCH('[1]Критерии руб_рсч'!$C$64,J41),$AP$1))))=$AP$1,"-","OK")</f>
        <v>-</v>
      </c>
      <c r="AD41" s="22" t="str">
        <f>IF(IFERROR(SEARCH('[1]Критерии руб_рсч'!$C$66,J41),$AP$1)=$AP$1,"-","OK")</f>
        <v>-</v>
      </c>
      <c r="AE41" s="22" t="str">
        <f>IF(IFERROR(SEARCH('[1]Критерии руб_рсч'!$C$68,J41),IFERROR(SEARCH('[1]Критерии руб_рсч'!$C$69,J41),IFERROR(SEARCH('[1]Критерии руб_рсч'!$C$70,J41),IFERROR(SEARCH('[1]Критерии руб_рсч'!$C$71,J41),$AP$1))))=$AP$1,"-","OK")</f>
        <v>-</v>
      </c>
      <c r="AF41" s="22" t="str">
        <f>IF(IFERROR(SEARCH('[1]Критерии руб_рсч'!$C$73,J41),IFERROR(SEARCH('[1]Критерии руб_рсч'!$C$74,J41),IFERROR(SEARCH('[1]Критерии руб_рсч'!$C$75,J41),IFERROR(SEARCH('[1]Критерии руб_рсч'!$C$76,J41),$AP$1))))=$AP$1,"-","OK")</f>
        <v>-</v>
      </c>
      <c r="AG41" s="22" t="str">
        <f>IF(IFERROR(SEARCH('[1]Критерии руб_рсч'!$C$78,J41),IFERROR(SEARCH('[1]Критерии руб_рсч'!$C$79,J41),IFERROR(SEARCH('[1]Критерии руб_рсч'!$C$80,J41),IFERROR(SEARCH('[1]Критерии руб_рсч'!$C$81,J41),$AP$1))))=$AP$1,"-","OK")</f>
        <v>-</v>
      </c>
      <c r="AH41" s="22" t="str">
        <f>IF(IFERROR(SEARCH('[1]Критерии руб_рсч'!$C$83,J41),IFERROR(SEARCH('[1]Критерии руб_рсч'!$C$84,J41),$AP$1))=$AP$1,"-","OK")</f>
        <v>-</v>
      </c>
      <c r="AI41" s="22" t="str">
        <f>IF(IFERROR(SEARCH('[1]Критерии руб_рсч'!$C$86,J41),IFERROR(SEARCH('[1]Критерии руб_рсч'!$C$87,J41),IFERROR(SEARCH('[1]Критерии руб_рсч'!$C$88,J41),$AP$1)))=$AP$1,"-","OK")</f>
        <v>-</v>
      </c>
      <c r="AJ41" s="22" t="str">
        <f>IF(IFERROR(SEARCH('[1]Критерии руб_рсч'!$C$90,J41),IFERROR(SEARCH('[1]Критерии руб_рсч'!$C$91,J41),IFERROR(SEARCH('[1]Критерии руб_рсч'!$C$92,J41),IFERROR(SEARCH('[1]Критерии руб_рсч'!$C$93,J41),$AP$1))))=$AP$1,"-","OK")</f>
        <v>-</v>
      </c>
      <c r="AK41" s="22" t="str">
        <f>IF(IFERROR(SEARCH('[1]Критерии руб_рсч'!$C$95,J41),IFERROR(SEARCH('[1]Критерии руб_рсч'!$C$96,J41),IFERROR(SEARCH('[1]Критерии руб_рсч'!$C$97,J41),IFERROR(SEARCH('[1]Критерии руб_рсч'!$C$98,J41),IFERROR(SEARCH('[1]Критерии руб_рсч'!$C$99,J41),IFERROR(SEARCH('[1]Критерии руб_рсч'!$C$100,J41),$AP$1))))))=$AP$1,"-","OK")</f>
        <v>-</v>
      </c>
      <c r="AL41" s="22" t="str">
        <f>IF(IFERROR(SEARCH('[1]Критерии руб_рсч'!$C$102,J41),IFERROR(SEARCH('[1]Критерии руб_рсч'!$C$103,J41),IFERROR(SEARCH('[1]Критерии руб_рсч'!$C$104,J41),IFERROR(SEARCH('[1]Критерии руб_рсч'!$C$105,J41),IFERROR(SEARCH('[1]Критерии руб_рсч'!$C$106,J41),IFERROR(SEARCH('[1]Критерии руб_рсч'!$C$107,J41),$AP$1))))))=$AP$1,"-","OK")</f>
        <v>-</v>
      </c>
      <c r="AM41" s="22" t="str">
        <f>IF(IFERROR(SEARCH('[1]Критерии руб_рсч'!$C$109,J41),IFERROR(SEARCH('[1]Критерии руб_рсч'!$C$109,J41),$AP$1))=$AP$1,"-","OK")</f>
        <v>-</v>
      </c>
    </row>
    <row r="42" spans="1:39" s="1" customFormat="1">
      <c r="A42" s="1" t="s">
        <v>172</v>
      </c>
      <c r="B42" s="25" t="s">
        <v>173</v>
      </c>
      <c r="C42" s="14" t="s">
        <v>41</v>
      </c>
      <c r="D42" s="27">
        <v>0</v>
      </c>
      <c r="E42" s="28">
        <v>9</v>
      </c>
      <c r="F42" s="3"/>
      <c r="G42" s="13"/>
      <c r="H42" s="4"/>
      <c r="I42" s="25" t="s">
        <v>69</v>
      </c>
      <c r="J42" s="25" t="s">
        <v>85</v>
      </c>
      <c r="K42" s="14" t="s">
        <v>42</v>
      </c>
      <c r="L42" s="5" t="str">
        <f>VLOOKUP(O42,[1]Справочник!$A$2:$B$44,2,0)</f>
        <v>опер</v>
      </c>
      <c r="M42" s="7">
        <v>2</v>
      </c>
      <c r="N42" s="29">
        <v>2015</v>
      </c>
      <c r="O42" s="5" t="str">
        <f t="shared" si="0"/>
        <v>bank</v>
      </c>
      <c r="P42" s="24" t="s">
        <v>43</v>
      </c>
      <c r="Q42" s="1">
        <v>2</v>
      </c>
      <c r="R42" s="23">
        <v>2015</v>
      </c>
      <c r="S42" s="23" t="s">
        <v>44</v>
      </c>
      <c r="T42" s="25" t="s">
        <v>89</v>
      </c>
      <c r="U42" s="22" t="str">
        <f>IF(IFERROR(SEARCH('[1]Критерии руб_рсч'!$C$2,J42),IFERROR(SEARCH('[1]Критерии руб_рсч'!$C$3,J42),IFERROR(SEARCH('[1]Критерии руб_рсч'!$C$4,J42),IFERROR(SEARCH('[1]Критерии руб_рсч'!$C$5,J42),IFERROR(SEARCH('[1]Критерии руб_рсч'!$C$6,J42),IFERROR(SEARCH('[1]Критерии руб_рсч'!$C$7,J42),IFERROR(SEARCH('[1]Критерии руб_рсч'!$C$8,J42),IFERROR(SEARCH('[1]Критерии руб_рсч'!$C$8,J42),IFERROR(SEARCH('[1]Критерии руб_рсч'!$C$10,J42),IFERROR(SEARCH('[1]Критерии руб_рсч'!$C$11,J42),"-"))))))))))=$AP$1,"-","OK")</f>
        <v>-</v>
      </c>
      <c r="V42" s="22" t="str">
        <f>IF(IFERROR(SEARCH('[1]Критерии руб_рсч'!$C$13,J42),IFERROR(SEARCH('[1]Критерии руб_рсч'!$C$14,J42),IFERROR(SEARCH('[1]Критерии руб_рсч'!$C$15,J42),IFERROR(SEARCH('[1]Критерии руб_рсч'!$C$16,J42),IFERROR(SEARCH('[1]Критерии руб_рсч'!$C$17,J42),IFERROR(SEARCH('[1]Критерии руб_рсч'!$C$18,J42),IFERROR(SEARCH('[1]Критерии руб_рсч'!$C$19,J42),IFERROR(SEARCH('[1]Критерии руб_рсч'!$C$20,J42),IFERROR(SEARCH('[1]Критерии руб_рсч'!$C$21,J42),IFERROR(SEARCH('[1]Критерии руб_рсч'!$C$22,J42),IFERROR(SEARCH('[1]Критерии руб_рсч'!$C$23,J42),IFERROR(SEARCH('[1]Критерии руб_рсч'!$C$24,J42),IFERROR(SEARCH('[1]Критерии руб_рсч'!$C$25,J42),IFERROR(SEARCH('[1]Критерии руб_рсч'!$C$26,J42),$AP$1))))))))))))))=$AP$1,"-","OK")</f>
        <v>OK</v>
      </c>
      <c r="W42" s="22" t="str">
        <f>IF(IFERROR(SEARCH('[1]Критерии руб_рсч'!$C$28,J42),IFERROR(SEARCH('[1]Критерии руб_рсч'!$C$29,J42),IFERROR(SEARCH('[1]Критерии руб_рсч'!$C$30,J42),$AP$1)))=$AP$1,"-","OK")</f>
        <v>-</v>
      </c>
      <c r="X42" s="22" t="str">
        <f>IF(IFERROR(SEARCH('[1]Критерии руб_рсч'!$C$32,J42),IFERROR(SEARCH('[1]Критерии руб_рсч'!$C$33,J42),IFERROR(SEARCH('[1]Критерии руб_рсч'!$C$34,J42),IFERROR(SEARCH('[1]Критерии руб_рсч'!$C$35,J42),IFERROR(SEARCH('[1]Критерии руб_рсч'!$C$36,J42),$AP$1)))))=$AP$1,"-","OK")</f>
        <v>-</v>
      </c>
      <c r="Y42" s="22" t="str">
        <f>IF(IFERROR(SEARCH('[1]Критерии руб_рсч'!$C$38,J42),IFERROR(SEARCH('[1]Критерии руб_рсч'!$C$39,J42),IFERROR(SEARCH('[1]Критерии руб_рсч'!$C$40,J42),IFERROR(SEARCH('[1]Критерии руб_рсч'!$C$41,J42),IFERROR(SEARCH('[1]Критерии руб_рсч'!$C$42,J42),IFERROR(SEARCH('[1]Критерии руб_рсч'!$C$43,J42),$AP$1))))))=$AP$1,"-","OK")</f>
        <v>-</v>
      </c>
      <c r="Z42" s="22" t="str">
        <f>IF(IFERROR(SEARCH('[1]Критерии руб_рсч'!$C$45,J42),IFERROR(SEARCH('[1]Критерии руб_рсч'!$C$46,J42),IFERROR(SEARCH('[1]Критерии руб_рсч'!$C$47,J42),IFERROR(SEARCH('[1]Критерии руб_рсч'!$C$48,J42),IFERROR(SEARCH('[1]Критерии руб_рсч'!$C$49,J42),IFERROR(SEARCH('[1]Критерии руб_рсч'!$C$50,J42),IFERROR(SEARCH('[1]Критерии руб_рсч'!$C$51,J42),$AP$1)))))))=$AP$1,"-","OK")</f>
        <v>-</v>
      </c>
      <c r="AA42" s="22" t="str">
        <f>IF(IFERROR(SEARCH('[1]Критерии руб_рсч'!$C$53,J42),$AP$1)=$AP$1,"-","OK")</f>
        <v>-</v>
      </c>
      <c r="AB42" s="22" t="str">
        <f>IF(IFERROR(SEARCH('[1]Критерии руб_рсч'!$C$55,J42),IFERROR(SEARCH('[1]Критерии руб_рсч'!$C$56,J42),IFERROR(SEARCH('[1]Критерии руб_рсч'!$C$57,J42),IFERROR(SEARCH('[1]Критерии руб_рсч'!$C$58,J42),IFERROR(SEARCH('[1]Критерии руб_рсч'!$C$59,J42),$AP$1)))))=$AP$1,"-","OK")</f>
        <v>-</v>
      </c>
      <c r="AC42" s="22" t="str">
        <f>IF(IFERROR(SEARCH('[1]Критерии руб_рсч'!$C$61,J42),IFERROR(SEARCH('[1]Критерии руб_рсч'!$C$62,J42),IFERROR(SEARCH('[1]Критерии руб_рсч'!$C$63,J42),IFERROR(SEARCH('[1]Критерии руб_рсч'!$C$64,J42),$AP$1))))=$AP$1,"-","OK")</f>
        <v>-</v>
      </c>
      <c r="AD42" s="22" t="str">
        <f>IF(IFERROR(SEARCH('[1]Критерии руб_рсч'!$C$66,J42),$AP$1)=$AP$1,"-","OK")</f>
        <v>-</v>
      </c>
      <c r="AE42" s="22" t="str">
        <f>IF(IFERROR(SEARCH('[1]Критерии руб_рсч'!$C$68,J42),IFERROR(SEARCH('[1]Критерии руб_рсч'!$C$69,J42),IFERROR(SEARCH('[1]Критерии руб_рсч'!$C$70,J42),IFERROR(SEARCH('[1]Критерии руб_рсч'!$C$71,J42),$AP$1))))=$AP$1,"-","OK")</f>
        <v>-</v>
      </c>
      <c r="AF42" s="22" t="str">
        <f>IF(IFERROR(SEARCH('[1]Критерии руб_рсч'!$C$73,J42),IFERROR(SEARCH('[1]Критерии руб_рсч'!$C$74,J42),IFERROR(SEARCH('[1]Критерии руб_рсч'!$C$75,J42),IFERROR(SEARCH('[1]Критерии руб_рсч'!$C$76,J42),$AP$1))))=$AP$1,"-","OK")</f>
        <v>-</v>
      </c>
      <c r="AG42" s="22" t="str">
        <f>IF(IFERROR(SEARCH('[1]Критерии руб_рсч'!$C$78,J42),IFERROR(SEARCH('[1]Критерии руб_рсч'!$C$79,J42),IFERROR(SEARCH('[1]Критерии руб_рсч'!$C$80,J42),IFERROR(SEARCH('[1]Критерии руб_рсч'!$C$81,J42),$AP$1))))=$AP$1,"-","OK")</f>
        <v>-</v>
      </c>
      <c r="AH42" s="22" t="str">
        <f>IF(IFERROR(SEARCH('[1]Критерии руб_рсч'!$C$83,J42),IFERROR(SEARCH('[1]Критерии руб_рсч'!$C$84,J42),$AP$1))=$AP$1,"-","OK")</f>
        <v>-</v>
      </c>
      <c r="AI42" s="22" t="str">
        <f>IF(IFERROR(SEARCH('[1]Критерии руб_рсч'!$C$86,J42),IFERROR(SEARCH('[1]Критерии руб_рсч'!$C$87,J42),IFERROR(SEARCH('[1]Критерии руб_рсч'!$C$88,J42),$AP$1)))=$AP$1,"-","OK")</f>
        <v>-</v>
      </c>
      <c r="AJ42" s="22" t="str">
        <f>IF(IFERROR(SEARCH('[1]Критерии руб_рсч'!$C$90,J42),IFERROR(SEARCH('[1]Критерии руб_рсч'!$C$91,J42),IFERROR(SEARCH('[1]Критерии руб_рсч'!$C$92,J42),IFERROR(SEARCH('[1]Критерии руб_рсч'!$C$93,J42),$AP$1))))=$AP$1,"-","OK")</f>
        <v>-</v>
      </c>
      <c r="AK42" s="22" t="str">
        <f>IF(IFERROR(SEARCH('[1]Критерии руб_рсч'!$C$95,J42),IFERROR(SEARCH('[1]Критерии руб_рсч'!$C$96,J42),IFERROR(SEARCH('[1]Критерии руб_рсч'!$C$97,J42),IFERROR(SEARCH('[1]Критерии руб_рсч'!$C$98,J42),IFERROR(SEARCH('[1]Критерии руб_рсч'!$C$99,J42),IFERROR(SEARCH('[1]Критерии руб_рсч'!$C$100,J42),$AP$1))))))=$AP$1,"-","OK")</f>
        <v>-</v>
      </c>
      <c r="AL42" s="22" t="str">
        <f>IF(IFERROR(SEARCH('[1]Критерии руб_рсч'!$C$102,J42),IFERROR(SEARCH('[1]Критерии руб_рсч'!$C$103,J42),IFERROR(SEARCH('[1]Критерии руб_рсч'!$C$104,J42),IFERROR(SEARCH('[1]Критерии руб_рсч'!$C$105,J42),IFERROR(SEARCH('[1]Критерии руб_рсч'!$C$106,J42),IFERROR(SEARCH('[1]Критерии руб_рсч'!$C$107,J42),$AP$1))))))=$AP$1,"-","OK")</f>
        <v>-</v>
      </c>
      <c r="AM42" s="22" t="str">
        <f>IF(IFERROR(SEARCH('[1]Критерии руб_рсч'!$C$109,J42),IFERROR(SEARCH('[1]Критерии руб_рсч'!$C$109,J42),$AP$1))=$AP$1,"-","OK")</f>
        <v>-</v>
      </c>
    </row>
    <row r="43" spans="1:39" s="1" customFormat="1">
      <c r="A43" s="1" t="s">
        <v>174</v>
      </c>
      <c r="B43" s="25" t="s">
        <v>173</v>
      </c>
      <c r="C43" s="14" t="s">
        <v>41</v>
      </c>
      <c r="D43" s="27">
        <v>0</v>
      </c>
      <c r="E43" s="28">
        <v>50</v>
      </c>
      <c r="F43" s="3"/>
      <c r="G43" s="13"/>
      <c r="H43" s="4"/>
      <c r="I43" s="25" t="s">
        <v>69</v>
      </c>
      <c r="J43" s="25" t="s">
        <v>86</v>
      </c>
      <c r="K43" s="14" t="s">
        <v>42</v>
      </c>
      <c r="L43" s="5" t="str">
        <f>VLOOKUP(O43,[1]Справочник!$A$2:$B$44,2,0)</f>
        <v>опер</v>
      </c>
      <c r="M43" s="7">
        <v>2</v>
      </c>
      <c r="N43" s="29">
        <v>2015</v>
      </c>
      <c r="O43" s="5" t="str">
        <f t="shared" si="0"/>
        <v>bank</v>
      </c>
      <c r="P43" s="24" t="s">
        <v>43</v>
      </c>
      <c r="Q43" s="1">
        <v>2</v>
      </c>
      <c r="R43" s="23">
        <v>2015</v>
      </c>
      <c r="S43" s="23" t="s">
        <v>44</v>
      </c>
      <c r="T43" s="25" t="s">
        <v>89</v>
      </c>
      <c r="U43" s="22" t="str">
        <f>IF(IFERROR(SEARCH('[1]Критерии руб_рсч'!$C$2,J43),IFERROR(SEARCH('[1]Критерии руб_рсч'!$C$3,J43),IFERROR(SEARCH('[1]Критерии руб_рсч'!$C$4,J43),IFERROR(SEARCH('[1]Критерии руб_рсч'!$C$5,J43),IFERROR(SEARCH('[1]Критерии руб_рсч'!$C$6,J43),IFERROR(SEARCH('[1]Критерии руб_рсч'!$C$7,J43),IFERROR(SEARCH('[1]Критерии руб_рсч'!$C$8,J43),IFERROR(SEARCH('[1]Критерии руб_рсч'!$C$8,J43),IFERROR(SEARCH('[1]Критерии руб_рсч'!$C$10,J43),IFERROR(SEARCH('[1]Критерии руб_рсч'!$C$11,J43),"-"))))))))))=$AP$1,"-","OK")</f>
        <v>-</v>
      </c>
      <c r="V43" s="22" t="str">
        <f>IF(IFERROR(SEARCH('[1]Критерии руб_рсч'!$C$13,J43),IFERROR(SEARCH('[1]Критерии руб_рсч'!$C$14,J43),IFERROR(SEARCH('[1]Критерии руб_рсч'!$C$15,J43),IFERROR(SEARCH('[1]Критерии руб_рсч'!$C$16,J43),IFERROR(SEARCH('[1]Критерии руб_рсч'!$C$17,J43),IFERROR(SEARCH('[1]Критерии руб_рсч'!$C$18,J43),IFERROR(SEARCH('[1]Критерии руб_рсч'!$C$19,J43),IFERROR(SEARCH('[1]Критерии руб_рсч'!$C$20,J43),IFERROR(SEARCH('[1]Критерии руб_рсч'!$C$21,J43),IFERROR(SEARCH('[1]Критерии руб_рсч'!$C$22,J43),IFERROR(SEARCH('[1]Критерии руб_рсч'!$C$23,J43),IFERROR(SEARCH('[1]Критерии руб_рсч'!$C$24,J43),IFERROR(SEARCH('[1]Критерии руб_рсч'!$C$25,J43),IFERROR(SEARCH('[1]Критерии руб_рсч'!$C$26,J43),$AP$1))))))))))))))=$AP$1,"-","OK")</f>
        <v>OK</v>
      </c>
      <c r="W43" s="22" t="str">
        <f>IF(IFERROR(SEARCH('[1]Критерии руб_рсч'!$C$28,J43),IFERROR(SEARCH('[1]Критерии руб_рсч'!$C$29,J43),IFERROR(SEARCH('[1]Критерии руб_рсч'!$C$30,J43),$AP$1)))=$AP$1,"-","OK")</f>
        <v>-</v>
      </c>
      <c r="X43" s="22" t="str">
        <f>IF(IFERROR(SEARCH('[1]Критерии руб_рсч'!$C$32,J43),IFERROR(SEARCH('[1]Критерии руб_рсч'!$C$33,J43),IFERROR(SEARCH('[1]Критерии руб_рсч'!$C$34,J43),IFERROR(SEARCH('[1]Критерии руб_рсч'!$C$35,J43),IFERROR(SEARCH('[1]Критерии руб_рсч'!$C$36,J43),$AP$1)))))=$AP$1,"-","OK")</f>
        <v>-</v>
      </c>
      <c r="Y43" s="22" t="str">
        <f>IF(IFERROR(SEARCH('[1]Критерии руб_рсч'!$C$38,J43),IFERROR(SEARCH('[1]Критерии руб_рсч'!$C$39,J43),IFERROR(SEARCH('[1]Критерии руб_рсч'!$C$40,J43),IFERROR(SEARCH('[1]Критерии руб_рсч'!$C$41,J43),IFERROR(SEARCH('[1]Критерии руб_рсч'!$C$42,J43),IFERROR(SEARCH('[1]Критерии руб_рсч'!$C$43,J43),$AP$1))))))=$AP$1,"-","OK")</f>
        <v>-</v>
      </c>
      <c r="Z43" s="22" t="str">
        <f>IF(IFERROR(SEARCH('[1]Критерии руб_рсч'!$C$45,J43),IFERROR(SEARCH('[1]Критерии руб_рсч'!$C$46,J43),IFERROR(SEARCH('[1]Критерии руб_рсч'!$C$47,J43),IFERROR(SEARCH('[1]Критерии руб_рсч'!$C$48,J43),IFERROR(SEARCH('[1]Критерии руб_рсч'!$C$49,J43),IFERROR(SEARCH('[1]Критерии руб_рсч'!$C$50,J43),IFERROR(SEARCH('[1]Критерии руб_рсч'!$C$51,J43),$AP$1)))))))=$AP$1,"-","OK")</f>
        <v>-</v>
      </c>
      <c r="AA43" s="22" t="str">
        <f>IF(IFERROR(SEARCH('[1]Критерии руб_рсч'!$C$53,J43),$AP$1)=$AP$1,"-","OK")</f>
        <v>-</v>
      </c>
      <c r="AB43" s="22" t="str">
        <f>IF(IFERROR(SEARCH('[1]Критерии руб_рсч'!$C$55,J43),IFERROR(SEARCH('[1]Критерии руб_рсч'!$C$56,J43),IFERROR(SEARCH('[1]Критерии руб_рсч'!$C$57,J43),IFERROR(SEARCH('[1]Критерии руб_рсч'!$C$58,J43),IFERROR(SEARCH('[1]Критерии руб_рсч'!$C$59,J43),$AP$1)))))=$AP$1,"-","OK")</f>
        <v>-</v>
      </c>
      <c r="AC43" s="22" t="str">
        <f>IF(IFERROR(SEARCH('[1]Критерии руб_рсч'!$C$61,J43),IFERROR(SEARCH('[1]Критерии руб_рсч'!$C$62,J43),IFERROR(SEARCH('[1]Критерии руб_рсч'!$C$63,J43),IFERROR(SEARCH('[1]Критерии руб_рсч'!$C$64,J43),$AP$1))))=$AP$1,"-","OK")</f>
        <v>-</v>
      </c>
      <c r="AD43" s="22" t="str">
        <f>IF(IFERROR(SEARCH('[1]Критерии руб_рсч'!$C$66,J43),$AP$1)=$AP$1,"-","OK")</f>
        <v>-</v>
      </c>
      <c r="AE43" s="22" t="str">
        <f>IF(IFERROR(SEARCH('[1]Критерии руб_рсч'!$C$68,J43),IFERROR(SEARCH('[1]Критерии руб_рсч'!$C$69,J43),IFERROR(SEARCH('[1]Критерии руб_рсч'!$C$70,J43),IFERROR(SEARCH('[1]Критерии руб_рсч'!$C$71,J43),$AP$1))))=$AP$1,"-","OK")</f>
        <v>-</v>
      </c>
      <c r="AF43" s="22" t="str">
        <f>IF(IFERROR(SEARCH('[1]Критерии руб_рсч'!$C$73,J43),IFERROR(SEARCH('[1]Критерии руб_рсч'!$C$74,J43),IFERROR(SEARCH('[1]Критерии руб_рсч'!$C$75,J43),IFERROR(SEARCH('[1]Критерии руб_рсч'!$C$76,J43),$AP$1))))=$AP$1,"-","OK")</f>
        <v>-</v>
      </c>
      <c r="AG43" s="22" t="str">
        <f>IF(IFERROR(SEARCH('[1]Критерии руб_рсч'!$C$78,J43),IFERROR(SEARCH('[1]Критерии руб_рсч'!$C$79,J43),IFERROR(SEARCH('[1]Критерии руб_рсч'!$C$80,J43),IFERROR(SEARCH('[1]Критерии руб_рсч'!$C$81,J43),$AP$1))))=$AP$1,"-","OK")</f>
        <v>-</v>
      </c>
      <c r="AH43" s="22" t="str">
        <f>IF(IFERROR(SEARCH('[1]Критерии руб_рсч'!$C$83,J43),IFERROR(SEARCH('[1]Критерии руб_рсч'!$C$84,J43),$AP$1))=$AP$1,"-","OK")</f>
        <v>-</v>
      </c>
      <c r="AI43" s="22" t="str">
        <f>IF(IFERROR(SEARCH('[1]Критерии руб_рсч'!$C$86,J43),IFERROR(SEARCH('[1]Критерии руб_рсч'!$C$87,J43),IFERROR(SEARCH('[1]Критерии руб_рсч'!$C$88,J43),$AP$1)))=$AP$1,"-","OK")</f>
        <v>-</v>
      </c>
      <c r="AJ43" s="22" t="str">
        <f>IF(IFERROR(SEARCH('[1]Критерии руб_рсч'!$C$90,J43),IFERROR(SEARCH('[1]Критерии руб_рсч'!$C$91,J43),IFERROR(SEARCH('[1]Критерии руб_рсч'!$C$92,J43),IFERROR(SEARCH('[1]Критерии руб_рсч'!$C$93,J43),$AP$1))))=$AP$1,"-","OK")</f>
        <v>-</v>
      </c>
      <c r="AK43" s="22" t="str">
        <f>IF(IFERROR(SEARCH('[1]Критерии руб_рсч'!$C$95,J43),IFERROR(SEARCH('[1]Критерии руб_рсч'!$C$96,J43),IFERROR(SEARCH('[1]Критерии руб_рсч'!$C$97,J43),IFERROR(SEARCH('[1]Критерии руб_рсч'!$C$98,J43),IFERROR(SEARCH('[1]Критерии руб_рсч'!$C$99,J43),IFERROR(SEARCH('[1]Критерии руб_рсч'!$C$100,J43),$AP$1))))))=$AP$1,"-","OK")</f>
        <v>-</v>
      </c>
      <c r="AL43" s="22" t="str">
        <f>IF(IFERROR(SEARCH('[1]Критерии руб_рсч'!$C$102,J43),IFERROR(SEARCH('[1]Критерии руб_рсч'!$C$103,J43),IFERROR(SEARCH('[1]Критерии руб_рсч'!$C$104,J43),IFERROR(SEARCH('[1]Критерии руб_рсч'!$C$105,J43),IFERROR(SEARCH('[1]Критерии руб_рсч'!$C$106,J43),IFERROR(SEARCH('[1]Критерии руб_рсч'!$C$107,J43),$AP$1))))))=$AP$1,"-","OK")</f>
        <v>-</v>
      </c>
      <c r="AM43" s="22" t="str">
        <f>IF(IFERROR(SEARCH('[1]Критерии руб_рсч'!$C$109,J43),IFERROR(SEARCH('[1]Критерии руб_рсч'!$C$109,J43),$AP$1))=$AP$1,"-","OK")</f>
        <v>-</v>
      </c>
    </row>
    <row r="44" spans="1:39" s="1" customFormat="1">
      <c r="A44" s="1" t="s">
        <v>175</v>
      </c>
      <c r="B44" s="25" t="s">
        <v>173</v>
      </c>
      <c r="C44" s="14" t="s">
        <v>41</v>
      </c>
      <c r="D44" s="27">
        <v>0</v>
      </c>
      <c r="E44" s="28">
        <v>600</v>
      </c>
      <c r="F44" s="3"/>
      <c r="G44" s="13"/>
      <c r="H44" s="4"/>
      <c r="I44" s="25" t="s">
        <v>69</v>
      </c>
      <c r="J44" s="25" t="s">
        <v>176</v>
      </c>
      <c r="K44" s="14" t="s">
        <v>42</v>
      </c>
      <c r="L44" s="5" t="str">
        <f>VLOOKUP(O44,[1]Справочник!$A$2:$B$44,2,0)</f>
        <v>опер</v>
      </c>
      <c r="M44" s="7">
        <v>2</v>
      </c>
      <c r="N44" s="29">
        <v>2015</v>
      </c>
      <c r="O44" s="5" t="str">
        <f t="shared" si="0"/>
        <v>bank</v>
      </c>
      <c r="P44" s="24" t="s">
        <v>43</v>
      </c>
      <c r="Q44" s="1">
        <v>2</v>
      </c>
      <c r="R44" s="23">
        <v>2015</v>
      </c>
      <c r="S44" s="23" t="s">
        <v>44</v>
      </c>
      <c r="T44" s="25" t="s">
        <v>89</v>
      </c>
      <c r="U44" s="22" t="str">
        <f>IF(IFERROR(SEARCH('[1]Критерии руб_рсч'!$C$2,J44),IFERROR(SEARCH('[1]Критерии руб_рсч'!$C$3,J44),IFERROR(SEARCH('[1]Критерии руб_рсч'!$C$4,J44),IFERROR(SEARCH('[1]Критерии руб_рсч'!$C$5,J44),IFERROR(SEARCH('[1]Критерии руб_рсч'!$C$6,J44),IFERROR(SEARCH('[1]Критерии руб_рсч'!$C$7,J44),IFERROR(SEARCH('[1]Критерии руб_рсч'!$C$8,J44),IFERROR(SEARCH('[1]Критерии руб_рсч'!$C$8,J44),IFERROR(SEARCH('[1]Критерии руб_рсч'!$C$10,J44),IFERROR(SEARCH('[1]Критерии руб_рсч'!$C$11,J44),"-"))))))))))=$AP$1,"-","OK")</f>
        <v>-</v>
      </c>
      <c r="V44" s="22" t="str">
        <f>IF(IFERROR(SEARCH('[1]Критерии руб_рсч'!$C$13,J44),IFERROR(SEARCH('[1]Критерии руб_рсч'!$C$14,J44),IFERROR(SEARCH('[1]Критерии руб_рсч'!$C$15,J44),IFERROR(SEARCH('[1]Критерии руб_рсч'!$C$16,J44),IFERROR(SEARCH('[1]Критерии руб_рсч'!$C$17,J44),IFERROR(SEARCH('[1]Критерии руб_рсч'!$C$18,J44),IFERROR(SEARCH('[1]Критерии руб_рсч'!$C$19,J44),IFERROR(SEARCH('[1]Критерии руб_рсч'!$C$20,J44),IFERROR(SEARCH('[1]Критерии руб_рсч'!$C$21,J44),IFERROR(SEARCH('[1]Критерии руб_рсч'!$C$22,J44),IFERROR(SEARCH('[1]Критерии руб_рсч'!$C$23,J44),IFERROR(SEARCH('[1]Критерии руб_рсч'!$C$24,J44),IFERROR(SEARCH('[1]Критерии руб_рсч'!$C$25,J44),IFERROR(SEARCH('[1]Критерии руб_рсч'!$C$26,J44),$AP$1))))))))))))))=$AP$1,"-","OK")</f>
        <v>OK</v>
      </c>
      <c r="W44" s="22" t="str">
        <f>IF(IFERROR(SEARCH('[1]Критерии руб_рсч'!$C$28,J44),IFERROR(SEARCH('[1]Критерии руб_рсч'!$C$29,J44),IFERROR(SEARCH('[1]Критерии руб_рсч'!$C$30,J44),$AP$1)))=$AP$1,"-","OK")</f>
        <v>-</v>
      </c>
      <c r="X44" s="22" t="str">
        <f>IF(IFERROR(SEARCH('[1]Критерии руб_рсч'!$C$32,J44),IFERROR(SEARCH('[1]Критерии руб_рсч'!$C$33,J44),IFERROR(SEARCH('[1]Критерии руб_рсч'!$C$34,J44),IFERROR(SEARCH('[1]Критерии руб_рсч'!$C$35,J44),IFERROR(SEARCH('[1]Критерии руб_рсч'!$C$36,J44),$AP$1)))))=$AP$1,"-","OK")</f>
        <v>-</v>
      </c>
      <c r="Y44" s="22" t="str">
        <f>IF(IFERROR(SEARCH('[1]Критерии руб_рсч'!$C$38,J44),IFERROR(SEARCH('[1]Критерии руб_рсч'!$C$39,J44),IFERROR(SEARCH('[1]Критерии руб_рсч'!$C$40,J44),IFERROR(SEARCH('[1]Критерии руб_рсч'!$C$41,J44),IFERROR(SEARCH('[1]Критерии руб_рсч'!$C$42,J44),IFERROR(SEARCH('[1]Критерии руб_рсч'!$C$43,J44),$AP$1))))))=$AP$1,"-","OK")</f>
        <v>-</v>
      </c>
      <c r="Z44" s="22" t="str">
        <f>IF(IFERROR(SEARCH('[1]Критерии руб_рсч'!$C$45,J44),IFERROR(SEARCH('[1]Критерии руб_рсч'!$C$46,J44),IFERROR(SEARCH('[1]Критерии руб_рсч'!$C$47,J44),IFERROR(SEARCH('[1]Критерии руб_рсч'!$C$48,J44),IFERROR(SEARCH('[1]Критерии руб_рсч'!$C$49,J44),IFERROR(SEARCH('[1]Критерии руб_рсч'!$C$50,J44),IFERROR(SEARCH('[1]Критерии руб_рсч'!$C$51,J44),$AP$1)))))))=$AP$1,"-","OK")</f>
        <v>-</v>
      </c>
      <c r="AA44" s="22" t="str">
        <f>IF(IFERROR(SEARCH('[1]Критерии руб_рсч'!$C$53,J44),$AP$1)=$AP$1,"-","OK")</f>
        <v>-</v>
      </c>
      <c r="AB44" s="22" t="str">
        <f>IF(IFERROR(SEARCH('[1]Критерии руб_рсч'!$C$55,J44),IFERROR(SEARCH('[1]Критерии руб_рсч'!$C$56,J44),IFERROR(SEARCH('[1]Критерии руб_рсч'!$C$57,J44),IFERROR(SEARCH('[1]Критерии руб_рсч'!$C$58,J44),IFERROR(SEARCH('[1]Критерии руб_рсч'!$C$59,J44),$AP$1)))))=$AP$1,"-","OK")</f>
        <v>-</v>
      </c>
      <c r="AC44" s="22" t="str">
        <f>IF(IFERROR(SEARCH('[1]Критерии руб_рсч'!$C$61,J44),IFERROR(SEARCH('[1]Критерии руб_рсч'!$C$62,J44),IFERROR(SEARCH('[1]Критерии руб_рсч'!$C$63,J44),IFERROR(SEARCH('[1]Критерии руб_рсч'!$C$64,J44),$AP$1))))=$AP$1,"-","OK")</f>
        <v>-</v>
      </c>
      <c r="AD44" s="22" t="str">
        <f>IF(IFERROR(SEARCH('[1]Критерии руб_рсч'!$C$66,J44),$AP$1)=$AP$1,"-","OK")</f>
        <v>-</v>
      </c>
      <c r="AE44" s="22" t="str">
        <f>IF(IFERROR(SEARCH('[1]Критерии руб_рсч'!$C$68,J44),IFERROR(SEARCH('[1]Критерии руб_рсч'!$C$69,J44),IFERROR(SEARCH('[1]Критерии руб_рсч'!$C$70,J44),IFERROR(SEARCH('[1]Критерии руб_рсч'!$C$71,J44),$AP$1))))=$AP$1,"-","OK")</f>
        <v>-</v>
      </c>
      <c r="AF44" s="22" t="str">
        <f>IF(IFERROR(SEARCH('[1]Критерии руб_рсч'!$C$73,J44),IFERROR(SEARCH('[1]Критерии руб_рсч'!$C$74,J44),IFERROR(SEARCH('[1]Критерии руб_рсч'!$C$75,J44),IFERROR(SEARCH('[1]Критерии руб_рсч'!$C$76,J44),$AP$1))))=$AP$1,"-","OK")</f>
        <v>-</v>
      </c>
      <c r="AG44" s="22" t="str">
        <f>IF(IFERROR(SEARCH('[1]Критерии руб_рсч'!$C$78,J44),IFERROR(SEARCH('[1]Критерии руб_рсч'!$C$79,J44),IFERROR(SEARCH('[1]Критерии руб_рсч'!$C$80,J44),IFERROR(SEARCH('[1]Критерии руб_рсч'!$C$81,J44),$AP$1))))=$AP$1,"-","OK")</f>
        <v>-</v>
      </c>
      <c r="AH44" s="22" t="str">
        <f>IF(IFERROR(SEARCH('[1]Критерии руб_рсч'!$C$83,J44),IFERROR(SEARCH('[1]Критерии руб_рсч'!$C$84,J44),$AP$1))=$AP$1,"-","OK")</f>
        <v>-</v>
      </c>
      <c r="AI44" s="22" t="str">
        <f>IF(IFERROR(SEARCH('[1]Критерии руб_рсч'!$C$86,J44),IFERROR(SEARCH('[1]Критерии руб_рсч'!$C$87,J44),IFERROR(SEARCH('[1]Критерии руб_рсч'!$C$88,J44),$AP$1)))=$AP$1,"-","OK")</f>
        <v>-</v>
      </c>
      <c r="AJ44" s="22" t="str">
        <f>IF(IFERROR(SEARCH('[1]Критерии руб_рсч'!$C$90,J44),IFERROR(SEARCH('[1]Критерии руб_рсч'!$C$91,J44),IFERROR(SEARCH('[1]Критерии руб_рсч'!$C$92,J44),IFERROR(SEARCH('[1]Критерии руб_рсч'!$C$93,J44),$AP$1))))=$AP$1,"-","OK")</f>
        <v>-</v>
      </c>
      <c r="AK44" s="22" t="str">
        <f>IF(IFERROR(SEARCH('[1]Критерии руб_рсч'!$C$95,J44),IFERROR(SEARCH('[1]Критерии руб_рсч'!$C$96,J44),IFERROR(SEARCH('[1]Критерии руб_рсч'!$C$97,J44),IFERROR(SEARCH('[1]Критерии руб_рсч'!$C$98,J44),IFERROR(SEARCH('[1]Критерии руб_рсч'!$C$99,J44),IFERROR(SEARCH('[1]Критерии руб_рсч'!$C$100,J44),$AP$1))))))=$AP$1,"-","OK")</f>
        <v>-</v>
      </c>
      <c r="AL44" s="22" t="str">
        <f>IF(IFERROR(SEARCH('[1]Критерии руб_рсч'!$C$102,J44),IFERROR(SEARCH('[1]Критерии руб_рсч'!$C$103,J44),IFERROR(SEARCH('[1]Критерии руб_рсч'!$C$104,J44),IFERROR(SEARCH('[1]Критерии руб_рсч'!$C$105,J44),IFERROR(SEARCH('[1]Критерии руб_рсч'!$C$106,J44),IFERROR(SEARCH('[1]Критерии руб_рсч'!$C$107,J44),$AP$1))))))=$AP$1,"-","OK")</f>
        <v>-</v>
      </c>
      <c r="AM44" s="22" t="str">
        <f>IF(IFERROR(SEARCH('[1]Критерии руб_рсч'!$C$109,J44),IFERROR(SEARCH('[1]Критерии руб_рсч'!$C$109,J44),$AP$1))=$AP$1,"-","OK")</f>
        <v>-</v>
      </c>
    </row>
    <row r="45" spans="1:39" s="1" customFormat="1">
      <c r="A45" s="1" t="s">
        <v>177</v>
      </c>
      <c r="B45" s="25" t="s">
        <v>178</v>
      </c>
      <c r="C45" s="14" t="s">
        <v>41</v>
      </c>
      <c r="D45" s="26">
        <v>200000</v>
      </c>
      <c r="E45" s="27">
        <v>0</v>
      </c>
      <c r="F45" s="3"/>
      <c r="G45" s="13"/>
      <c r="H45" s="4"/>
      <c r="I45" s="25" t="s">
        <v>69</v>
      </c>
      <c r="J45" s="25" t="s">
        <v>60</v>
      </c>
      <c r="K45" s="14" t="s">
        <v>42</v>
      </c>
      <c r="L45" s="5" t="str">
        <f>VLOOKUP(O45,[1]Справочник!$A$2:$B$44,2,0)</f>
        <v>CF</v>
      </c>
      <c r="M45" s="7">
        <v>2</v>
      </c>
      <c r="N45" s="29">
        <v>2015</v>
      </c>
      <c r="O45" s="5" t="str">
        <f t="shared" si="0"/>
        <v>ДДС</v>
      </c>
      <c r="P45" s="24" t="s">
        <v>43</v>
      </c>
      <c r="Q45" s="1">
        <v>2</v>
      </c>
      <c r="R45" s="23">
        <v>2015</v>
      </c>
      <c r="S45" s="23" t="s">
        <v>44</v>
      </c>
      <c r="T45" s="25" t="s">
        <v>93</v>
      </c>
      <c r="U45" s="22" t="str">
        <f>IF(IFERROR(SEARCH('[1]Критерии руб_рсч'!$C$2,J45),IFERROR(SEARCH('[1]Критерии руб_рсч'!$C$3,J45),IFERROR(SEARCH('[1]Критерии руб_рсч'!$C$4,J45),IFERROR(SEARCH('[1]Критерии руб_рсч'!$C$5,J45),IFERROR(SEARCH('[1]Критерии руб_рсч'!$C$6,J45),IFERROR(SEARCH('[1]Критерии руб_рсч'!$C$7,J45),IFERROR(SEARCH('[1]Критерии руб_рсч'!$C$8,J45),IFERROR(SEARCH('[1]Критерии руб_рсч'!$C$8,J45),IFERROR(SEARCH('[1]Критерии руб_рсч'!$C$10,J45),IFERROR(SEARCH('[1]Критерии руб_рсч'!$C$11,J45),"-"))))))))))=$AP$1,"-","OK")</f>
        <v>-</v>
      </c>
      <c r="V45" s="22" t="str">
        <f>IF(IFERROR(SEARCH('[1]Критерии руб_рсч'!$C$13,J45),IFERROR(SEARCH('[1]Критерии руб_рсч'!$C$14,J45),IFERROR(SEARCH('[1]Критерии руб_рсч'!$C$15,J45),IFERROR(SEARCH('[1]Критерии руб_рсч'!$C$16,J45),IFERROR(SEARCH('[1]Критерии руб_рсч'!$C$17,J45),IFERROR(SEARCH('[1]Критерии руб_рсч'!$C$18,J45),IFERROR(SEARCH('[1]Критерии руб_рсч'!$C$19,J45),IFERROR(SEARCH('[1]Критерии руб_рсч'!$C$20,J45),IFERROR(SEARCH('[1]Критерии руб_рсч'!$C$21,J45),IFERROR(SEARCH('[1]Критерии руб_рсч'!$C$22,J45),IFERROR(SEARCH('[1]Критерии руб_рсч'!$C$23,J45),IFERROR(SEARCH('[1]Критерии руб_рсч'!$C$24,J45),IFERROR(SEARCH('[1]Критерии руб_рсч'!$C$25,J45),IFERROR(SEARCH('[1]Критерии руб_рсч'!$C$26,J45),$AP$1))))))))))))))=$AP$1,"-","OK")</f>
        <v>-</v>
      </c>
      <c r="W45" s="22" t="str">
        <f>IF(IFERROR(SEARCH('[1]Критерии руб_рсч'!$C$28,J45),IFERROR(SEARCH('[1]Критерии руб_рсч'!$C$29,J45),IFERROR(SEARCH('[1]Критерии руб_рсч'!$C$30,J45),$AP$1)))=$AP$1,"-","OK")</f>
        <v>-</v>
      </c>
      <c r="X45" s="22" t="str">
        <f>IF(IFERROR(SEARCH('[1]Критерии руб_рсч'!$C$32,J45),IFERROR(SEARCH('[1]Критерии руб_рсч'!$C$33,J45),IFERROR(SEARCH('[1]Критерии руб_рсч'!$C$34,J45),IFERROR(SEARCH('[1]Критерии руб_рсч'!$C$35,J45),IFERROR(SEARCH('[1]Критерии руб_рсч'!$C$36,J45),$AP$1)))))=$AP$1,"-","OK")</f>
        <v>-</v>
      </c>
      <c r="Y45" s="22" t="str">
        <f>IF(IFERROR(SEARCH('[1]Критерии руб_рсч'!$C$38,J45),IFERROR(SEARCH('[1]Критерии руб_рсч'!$C$39,J45),IFERROR(SEARCH('[1]Критерии руб_рсч'!$C$40,J45),IFERROR(SEARCH('[1]Критерии руб_рсч'!$C$41,J45),IFERROR(SEARCH('[1]Критерии руб_рсч'!$C$42,J45),IFERROR(SEARCH('[1]Критерии руб_рсч'!$C$43,J45),$AP$1))))))=$AP$1,"-","OK")</f>
        <v>OK</v>
      </c>
      <c r="Z45" s="22" t="str">
        <f>IF(IFERROR(SEARCH('[1]Критерии руб_рсч'!$C$45,J45),IFERROR(SEARCH('[1]Критерии руб_рсч'!$C$46,J45),IFERROR(SEARCH('[1]Критерии руб_рсч'!$C$47,J45),IFERROR(SEARCH('[1]Критерии руб_рсч'!$C$48,J45),IFERROR(SEARCH('[1]Критерии руб_рсч'!$C$49,J45),IFERROR(SEARCH('[1]Критерии руб_рсч'!$C$50,J45),IFERROR(SEARCH('[1]Критерии руб_рсч'!$C$51,J45),$AP$1)))))))=$AP$1,"-","OK")</f>
        <v>-</v>
      </c>
      <c r="AA45" s="22" t="str">
        <f>IF(IFERROR(SEARCH('[1]Критерии руб_рсч'!$C$53,J45),$AP$1)=$AP$1,"-","OK")</f>
        <v>-</v>
      </c>
      <c r="AB45" s="22" t="str">
        <f>IF(IFERROR(SEARCH('[1]Критерии руб_рсч'!$C$55,J45),IFERROR(SEARCH('[1]Критерии руб_рсч'!$C$56,J45),IFERROR(SEARCH('[1]Критерии руб_рсч'!$C$57,J45),IFERROR(SEARCH('[1]Критерии руб_рсч'!$C$58,J45),IFERROR(SEARCH('[1]Критерии руб_рсч'!$C$59,J45),$AP$1)))))=$AP$1,"-","OK")</f>
        <v>-</v>
      </c>
      <c r="AC45" s="22" t="str">
        <f>IF(IFERROR(SEARCH('[1]Критерии руб_рсч'!$C$61,J45),IFERROR(SEARCH('[1]Критерии руб_рсч'!$C$62,J45),IFERROR(SEARCH('[1]Критерии руб_рсч'!$C$63,J45),IFERROR(SEARCH('[1]Критерии руб_рсч'!$C$64,J45),$AP$1))))=$AP$1,"-","OK")</f>
        <v>-</v>
      </c>
      <c r="AD45" s="22" t="str">
        <f>IF(IFERROR(SEARCH('[1]Критерии руб_рсч'!$C$66,J45),$AP$1)=$AP$1,"-","OK")</f>
        <v>-</v>
      </c>
      <c r="AE45" s="22" t="str">
        <f>IF(IFERROR(SEARCH('[1]Критерии руб_рсч'!$C$68,J45),IFERROR(SEARCH('[1]Критерии руб_рсч'!$C$69,J45),IFERROR(SEARCH('[1]Критерии руб_рсч'!$C$70,J45),IFERROR(SEARCH('[1]Критерии руб_рсч'!$C$71,J45),$AP$1))))=$AP$1,"-","OK")</f>
        <v>-</v>
      </c>
      <c r="AF45" s="22" t="str">
        <f>IF(IFERROR(SEARCH('[1]Критерии руб_рсч'!$C$73,J45),IFERROR(SEARCH('[1]Критерии руб_рсч'!$C$74,J45),IFERROR(SEARCH('[1]Критерии руб_рсч'!$C$75,J45),IFERROR(SEARCH('[1]Критерии руб_рсч'!$C$76,J45),$AP$1))))=$AP$1,"-","OK")</f>
        <v>-</v>
      </c>
      <c r="AG45" s="22" t="str">
        <f>IF(IFERROR(SEARCH('[1]Критерии руб_рсч'!$C$78,J45),IFERROR(SEARCH('[1]Критерии руб_рсч'!$C$79,J45),IFERROR(SEARCH('[1]Критерии руб_рсч'!$C$80,J45),IFERROR(SEARCH('[1]Критерии руб_рсч'!$C$81,J45),$AP$1))))=$AP$1,"-","OK")</f>
        <v>-</v>
      </c>
      <c r="AH45" s="22" t="str">
        <f>IF(IFERROR(SEARCH('[1]Критерии руб_рсч'!$C$83,J45),IFERROR(SEARCH('[1]Критерии руб_рсч'!$C$84,J45),$AP$1))=$AP$1,"-","OK")</f>
        <v>-</v>
      </c>
      <c r="AI45" s="22" t="str">
        <f>IF(IFERROR(SEARCH('[1]Критерии руб_рсч'!$C$86,J45),IFERROR(SEARCH('[1]Критерии руб_рсч'!$C$87,J45),IFERROR(SEARCH('[1]Критерии руб_рсч'!$C$88,J45),$AP$1)))=$AP$1,"-","OK")</f>
        <v>-</v>
      </c>
      <c r="AJ45" s="22" t="str">
        <f>IF(IFERROR(SEARCH('[1]Критерии руб_рсч'!$C$90,J45),IFERROR(SEARCH('[1]Критерии руб_рсч'!$C$91,J45),IFERROR(SEARCH('[1]Критерии руб_рсч'!$C$92,J45),IFERROR(SEARCH('[1]Критерии руб_рсч'!$C$93,J45),$AP$1))))=$AP$1,"-","OK")</f>
        <v>-</v>
      </c>
      <c r="AK45" s="22" t="str">
        <f>IF(IFERROR(SEARCH('[1]Критерии руб_рсч'!$C$95,J45),IFERROR(SEARCH('[1]Критерии руб_рсч'!$C$96,J45),IFERROR(SEARCH('[1]Критерии руб_рсч'!$C$97,J45),IFERROR(SEARCH('[1]Критерии руб_рсч'!$C$98,J45),IFERROR(SEARCH('[1]Критерии руб_рсч'!$C$99,J45),IFERROR(SEARCH('[1]Критерии руб_рсч'!$C$100,J45),$AP$1))))))=$AP$1,"-","OK")</f>
        <v>-</v>
      </c>
      <c r="AL45" s="22" t="str">
        <f>IF(IFERROR(SEARCH('[1]Критерии руб_рсч'!$C$102,J45),IFERROR(SEARCH('[1]Критерии руб_рсч'!$C$103,J45),IFERROR(SEARCH('[1]Критерии руб_рсч'!$C$104,J45),IFERROR(SEARCH('[1]Критерии руб_рсч'!$C$105,J45),IFERROR(SEARCH('[1]Критерии руб_рсч'!$C$106,J45),IFERROR(SEARCH('[1]Критерии руб_рсч'!$C$107,J45),$AP$1))))))=$AP$1,"-","OK")</f>
        <v>-</v>
      </c>
      <c r="AM45" s="22" t="str">
        <f>IF(IFERROR(SEARCH('[1]Критерии руб_рсч'!$C$109,J45),IFERROR(SEARCH('[1]Критерии руб_рсч'!$C$109,J45),$AP$1))=$AP$1,"-","OK")</f>
        <v>-</v>
      </c>
    </row>
    <row r="46" spans="1:39" s="1" customFormat="1">
      <c r="A46" s="1" t="s">
        <v>179</v>
      </c>
      <c r="B46" s="25" t="s">
        <v>178</v>
      </c>
      <c r="C46" s="14" t="s">
        <v>41</v>
      </c>
      <c r="D46" s="27">
        <v>0</v>
      </c>
      <c r="E46" s="28">
        <v>400</v>
      </c>
      <c r="F46" s="3"/>
      <c r="G46" s="13"/>
      <c r="H46" s="4"/>
      <c r="I46" s="25" t="s">
        <v>69</v>
      </c>
      <c r="J46" s="25" t="s">
        <v>94</v>
      </c>
      <c r="K46" s="14" t="s">
        <v>42</v>
      </c>
      <c r="L46" s="5" t="str">
        <f>VLOOKUP(O46,[1]Справочник!$A$2:$B$44,2,0)</f>
        <v>опер</v>
      </c>
      <c r="M46" s="7">
        <v>2</v>
      </c>
      <c r="N46" s="29">
        <v>2015</v>
      </c>
      <c r="O46" s="5" t="str">
        <f t="shared" si="0"/>
        <v>bank</v>
      </c>
      <c r="P46" s="24" t="s">
        <v>43</v>
      </c>
      <c r="Q46" s="1">
        <v>2</v>
      </c>
      <c r="R46" s="23">
        <v>2015</v>
      </c>
      <c r="S46" s="23" t="s">
        <v>44</v>
      </c>
      <c r="T46" s="25" t="s">
        <v>89</v>
      </c>
      <c r="U46" s="22" t="str">
        <f>IF(IFERROR(SEARCH('[1]Критерии руб_рсч'!$C$2,J46),IFERROR(SEARCH('[1]Критерии руб_рсч'!$C$3,J46),IFERROR(SEARCH('[1]Критерии руб_рсч'!$C$4,J46),IFERROR(SEARCH('[1]Критерии руб_рсч'!$C$5,J46),IFERROR(SEARCH('[1]Критерии руб_рсч'!$C$6,J46),IFERROR(SEARCH('[1]Критерии руб_рсч'!$C$7,J46),IFERROR(SEARCH('[1]Критерии руб_рсч'!$C$8,J46),IFERROR(SEARCH('[1]Критерии руб_рсч'!$C$8,J46),IFERROR(SEARCH('[1]Критерии руб_рсч'!$C$10,J46),IFERROR(SEARCH('[1]Критерии руб_рсч'!$C$11,J46),"-"))))))))))=$AP$1,"-","OK")</f>
        <v>-</v>
      </c>
      <c r="V46" s="22" t="str">
        <f>IF(IFERROR(SEARCH('[1]Критерии руб_рсч'!$C$13,J46),IFERROR(SEARCH('[1]Критерии руб_рсч'!$C$14,J46),IFERROR(SEARCH('[1]Критерии руб_рсч'!$C$15,J46),IFERROR(SEARCH('[1]Критерии руб_рсч'!$C$16,J46),IFERROR(SEARCH('[1]Критерии руб_рсч'!$C$17,J46),IFERROR(SEARCH('[1]Критерии руб_рсч'!$C$18,J46),IFERROR(SEARCH('[1]Критерии руб_рсч'!$C$19,J46),IFERROR(SEARCH('[1]Критерии руб_рсч'!$C$20,J46),IFERROR(SEARCH('[1]Критерии руб_рсч'!$C$21,J46),IFERROR(SEARCH('[1]Критерии руб_рсч'!$C$22,J46),IFERROR(SEARCH('[1]Критерии руб_рсч'!$C$23,J46),IFERROR(SEARCH('[1]Критерии руб_рсч'!$C$24,J46),IFERROR(SEARCH('[1]Критерии руб_рсч'!$C$25,J46),IFERROR(SEARCH('[1]Критерии руб_рсч'!$C$26,J46),$AP$1))))))))))))))=$AP$1,"-","OK")</f>
        <v>OK</v>
      </c>
      <c r="W46" s="22" t="str">
        <f>IF(IFERROR(SEARCH('[1]Критерии руб_рсч'!$C$28,J46),IFERROR(SEARCH('[1]Критерии руб_рсч'!$C$29,J46),IFERROR(SEARCH('[1]Критерии руб_рсч'!$C$30,J46),$AP$1)))=$AP$1,"-","OK")</f>
        <v>-</v>
      </c>
      <c r="X46" s="22" t="str">
        <f>IF(IFERROR(SEARCH('[1]Критерии руб_рсч'!$C$32,J46),IFERROR(SEARCH('[1]Критерии руб_рсч'!$C$33,J46),IFERROR(SEARCH('[1]Критерии руб_рсч'!$C$34,J46),IFERROR(SEARCH('[1]Критерии руб_рсч'!$C$35,J46),IFERROR(SEARCH('[1]Критерии руб_рсч'!$C$36,J46),$AP$1)))))=$AP$1,"-","OK")</f>
        <v>-</v>
      </c>
      <c r="Y46" s="22" t="str">
        <f>IF(IFERROR(SEARCH('[1]Критерии руб_рсч'!$C$38,J46),IFERROR(SEARCH('[1]Критерии руб_рсч'!$C$39,J46),IFERROR(SEARCH('[1]Критерии руб_рсч'!$C$40,J46),IFERROR(SEARCH('[1]Критерии руб_рсч'!$C$41,J46),IFERROR(SEARCH('[1]Критерии руб_рсч'!$C$42,J46),IFERROR(SEARCH('[1]Критерии руб_рсч'!$C$43,J46),$AP$1))))))=$AP$1,"-","OK")</f>
        <v>-</v>
      </c>
      <c r="Z46" s="22" t="str">
        <f>IF(IFERROR(SEARCH('[1]Критерии руб_рсч'!$C$45,J46),IFERROR(SEARCH('[1]Критерии руб_рсч'!$C$46,J46),IFERROR(SEARCH('[1]Критерии руб_рсч'!$C$47,J46),IFERROR(SEARCH('[1]Критерии руб_рсч'!$C$48,J46),IFERROR(SEARCH('[1]Критерии руб_рсч'!$C$49,J46),IFERROR(SEARCH('[1]Критерии руб_рсч'!$C$50,J46),IFERROR(SEARCH('[1]Критерии руб_рсч'!$C$51,J46),$AP$1)))))))=$AP$1,"-","OK")</f>
        <v>-</v>
      </c>
      <c r="AA46" s="22" t="str">
        <f>IF(IFERROR(SEARCH('[1]Критерии руб_рсч'!$C$53,J46),$AP$1)=$AP$1,"-","OK")</f>
        <v>-</v>
      </c>
      <c r="AB46" s="22" t="str">
        <f>IF(IFERROR(SEARCH('[1]Критерии руб_рсч'!$C$55,J46),IFERROR(SEARCH('[1]Критерии руб_рсч'!$C$56,J46),IFERROR(SEARCH('[1]Критерии руб_рсч'!$C$57,J46),IFERROR(SEARCH('[1]Критерии руб_рсч'!$C$58,J46),IFERROR(SEARCH('[1]Критерии руб_рсч'!$C$59,J46),$AP$1)))))=$AP$1,"-","OK")</f>
        <v>-</v>
      </c>
      <c r="AC46" s="22" t="str">
        <f>IF(IFERROR(SEARCH('[1]Критерии руб_рсч'!$C$61,J46),IFERROR(SEARCH('[1]Критерии руб_рсч'!$C$62,J46),IFERROR(SEARCH('[1]Критерии руб_рсч'!$C$63,J46),IFERROR(SEARCH('[1]Критерии руб_рсч'!$C$64,J46),$AP$1))))=$AP$1,"-","OK")</f>
        <v>-</v>
      </c>
      <c r="AD46" s="22" t="str">
        <f>IF(IFERROR(SEARCH('[1]Критерии руб_рсч'!$C$66,J46),$AP$1)=$AP$1,"-","OK")</f>
        <v>-</v>
      </c>
      <c r="AE46" s="22" t="str">
        <f>IF(IFERROR(SEARCH('[1]Критерии руб_рсч'!$C$68,J46),IFERROR(SEARCH('[1]Критерии руб_рсч'!$C$69,J46),IFERROR(SEARCH('[1]Критерии руб_рсч'!$C$70,J46),IFERROR(SEARCH('[1]Критерии руб_рсч'!$C$71,J46),$AP$1))))=$AP$1,"-","OK")</f>
        <v>-</v>
      </c>
      <c r="AF46" s="22" t="str">
        <f>IF(IFERROR(SEARCH('[1]Критерии руб_рсч'!$C$73,J46),IFERROR(SEARCH('[1]Критерии руб_рсч'!$C$74,J46),IFERROR(SEARCH('[1]Критерии руб_рсч'!$C$75,J46),IFERROR(SEARCH('[1]Критерии руб_рсч'!$C$76,J46),$AP$1))))=$AP$1,"-","OK")</f>
        <v>-</v>
      </c>
      <c r="AG46" s="22" t="str">
        <f>IF(IFERROR(SEARCH('[1]Критерии руб_рсч'!$C$78,J46),IFERROR(SEARCH('[1]Критерии руб_рсч'!$C$79,J46),IFERROR(SEARCH('[1]Критерии руб_рсч'!$C$80,J46),IFERROR(SEARCH('[1]Критерии руб_рсч'!$C$81,J46),$AP$1))))=$AP$1,"-","OK")</f>
        <v>-</v>
      </c>
      <c r="AH46" s="22" t="str">
        <f>IF(IFERROR(SEARCH('[1]Критерии руб_рсч'!$C$83,J46),IFERROR(SEARCH('[1]Критерии руб_рсч'!$C$84,J46),$AP$1))=$AP$1,"-","OK")</f>
        <v>-</v>
      </c>
      <c r="AI46" s="22" t="str">
        <f>IF(IFERROR(SEARCH('[1]Критерии руб_рсч'!$C$86,J46),IFERROR(SEARCH('[1]Критерии руб_рсч'!$C$87,J46),IFERROR(SEARCH('[1]Критерии руб_рсч'!$C$88,J46),$AP$1)))=$AP$1,"-","OK")</f>
        <v>-</v>
      </c>
      <c r="AJ46" s="22" t="str">
        <f>IF(IFERROR(SEARCH('[1]Критерии руб_рсч'!$C$90,J46),IFERROR(SEARCH('[1]Критерии руб_рсч'!$C$91,J46),IFERROR(SEARCH('[1]Критерии руб_рсч'!$C$92,J46),IFERROR(SEARCH('[1]Критерии руб_рсч'!$C$93,J46),$AP$1))))=$AP$1,"-","OK")</f>
        <v>-</v>
      </c>
      <c r="AK46" s="22" t="str">
        <f>IF(IFERROR(SEARCH('[1]Критерии руб_рсч'!$C$95,J46),IFERROR(SEARCH('[1]Критерии руб_рсч'!$C$96,J46),IFERROR(SEARCH('[1]Критерии руб_рсч'!$C$97,J46),IFERROR(SEARCH('[1]Критерии руб_рсч'!$C$98,J46),IFERROR(SEARCH('[1]Критерии руб_рсч'!$C$99,J46),IFERROR(SEARCH('[1]Критерии руб_рсч'!$C$100,J46),$AP$1))))))=$AP$1,"-","OK")</f>
        <v>-</v>
      </c>
      <c r="AL46" s="22" t="str">
        <f>IF(IFERROR(SEARCH('[1]Критерии руб_рсч'!$C$102,J46),IFERROR(SEARCH('[1]Критерии руб_рсч'!$C$103,J46),IFERROR(SEARCH('[1]Критерии руб_рсч'!$C$104,J46),IFERROR(SEARCH('[1]Критерии руб_рсч'!$C$105,J46),IFERROR(SEARCH('[1]Критерии руб_рсч'!$C$106,J46),IFERROR(SEARCH('[1]Критерии руб_рсч'!$C$107,J46),$AP$1))))))=$AP$1,"-","OK")</f>
        <v>-</v>
      </c>
      <c r="AM46" s="22" t="str">
        <f>IF(IFERROR(SEARCH('[1]Критерии руб_рсч'!$C$109,J46),IFERROR(SEARCH('[1]Критерии руб_рсч'!$C$109,J46),$AP$1))=$AP$1,"-","OK")</f>
        <v>-</v>
      </c>
    </row>
    <row r="47" spans="1:39" s="1" customFormat="1">
      <c r="A47" s="1" t="s">
        <v>180</v>
      </c>
      <c r="B47" s="25" t="s">
        <v>181</v>
      </c>
      <c r="C47" s="14" t="s">
        <v>41</v>
      </c>
      <c r="D47" s="27">
        <v>0</v>
      </c>
      <c r="E47" s="28">
        <v>25</v>
      </c>
      <c r="F47" s="3"/>
      <c r="G47" s="13"/>
      <c r="H47" s="4"/>
      <c r="I47" s="25" t="s">
        <v>69</v>
      </c>
      <c r="J47" s="25" t="s">
        <v>82</v>
      </c>
      <c r="K47" s="14" t="s">
        <v>42</v>
      </c>
      <c r="L47" s="5" t="str">
        <f>VLOOKUP(O47,[1]Справочник!$A$2:$B$44,2,0)</f>
        <v>опер</v>
      </c>
      <c r="M47" s="7">
        <v>2</v>
      </c>
      <c r="N47" s="29">
        <v>2015</v>
      </c>
      <c r="O47" s="5" t="str">
        <f t="shared" si="0"/>
        <v>bank</v>
      </c>
      <c r="P47" s="24" t="s">
        <v>43</v>
      </c>
      <c r="Q47" s="1">
        <v>2</v>
      </c>
      <c r="R47" s="23">
        <v>2015</v>
      </c>
      <c r="S47" s="23" t="s">
        <v>44</v>
      </c>
      <c r="T47" s="25" t="s">
        <v>89</v>
      </c>
      <c r="U47" s="22" t="str">
        <f>IF(IFERROR(SEARCH('[1]Критерии руб_рсч'!$C$2,J47),IFERROR(SEARCH('[1]Критерии руб_рсч'!$C$3,J47),IFERROR(SEARCH('[1]Критерии руб_рсч'!$C$4,J47),IFERROR(SEARCH('[1]Критерии руб_рсч'!$C$5,J47),IFERROR(SEARCH('[1]Критерии руб_рсч'!$C$6,J47),IFERROR(SEARCH('[1]Критерии руб_рсч'!$C$7,J47),IFERROR(SEARCH('[1]Критерии руб_рсч'!$C$8,J47),IFERROR(SEARCH('[1]Критерии руб_рсч'!$C$8,J47),IFERROR(SEARCH('[1]Критерии руб_рсч'!$C$10,J47),IFERROR(SEARCH('[1]Критерии руб_рсч'!$C$11,J47),"-"))))))))))=$AP$1,"-","OK")</f>
        <v>-</v>
      </c>
      <c r="V47" s="22" t="str">
        <f>IF(IFERROR(SEARCH('[1]Критерии руб_рсч'!$C$13,J47),IFERROR(SEARCH('[1]Критерии руб_рсч'!$C$14,J47),IFERROR(SEARCH('[1]Критерии руб_рсч'!$C$15,J47),IFERROR(SEARCH('[1]Критерии руб_рсч'!$C$16,J47),IFERROR(SEARCH('[1]Критерии руб_рсч'!$C$17,J47),IFERROR(SEARCH('[1]Критерии руб_рсч'!$C$18,J47),IFERROR(SEARCH('[1]Критерии руб_рсч'!$C$19,J47),IFERROR(SEARCH('[1]Критерии руб_рсч'!$C$20,J47),IFERROR(SEARCH('[1]Критерии руб_рсч'!$C$21,J47),IFERROR(SEARCH('[1]Критерии руб_рсч'!$C$22,J47),IFERROR(SEARCH('[1]Критерии руб_рсч'!$C$23,J47),IFERROR(SEARCH('[1]Критерии руб_рсч'!$C$24,J47),IFERROR(SEARCH('[1]Критерии руб_рсч'!$C$25,J47),IFERROR(SEARCH('[1]Критерии руб_рсч'!$C$26,J47),$AP$1))))))))))))))=$AP$1,"-","OK")</f>
        <v>OK</v>
      </c>
      <c r="W47" s="22" t="str">
        <f>IF(IFERROR(SEARCH('[1]Критерии руб_рсч'!$C$28,J47),IFERROR(SEARCH('[1]Критерии руб_рсч'!$C$29,J47),IFERROR(SEARCH('[1]Критерии руб_рсч'!$C$30,J47),$AP$1)))=$AP$1,"-","OK")</f>
        <v>-</v>
      </c>
      <c r="X47" s="22" t="str">
        <f>IF(IFERROR(SEARCH('[1]Критерии руб_рсч'!$C$32,J47),IFERROR(SEARCH('[1]Критерии руб_рсч'!$C$33,J47),IFERROR(SEARCH('[1]Критерии руб_рсч'!$C$34,J47),IFERROR(SEARCH('[1]Критерии руб_рсч'!$C$35,J47),IFERROR(SEARCH('[1]Критерии руб_рсч'!$C$36,J47),$AP$1)))))=$AP$1,"-","OK")</f>
        <v>-</v>
      </c>
      <c r="Y47" s="22" t="str">
        <f>IF(IFERROR(SEARCH('[1]Критерии руб_рсч'!$C$38,J47),IFERROR(SEARCH('[1]Критерии руб_рсч'!$C$39,J47),IFERROR(SEARCH('[1]Критерии руб_рсч'!$C$40,J47),IFERROR(SEARCH('[1]Критерии руб_рсч'!$C$41,J47),IFERROR(SEARCH('[1]Критерии руб_рсч'!$C$42,J47),IFERROR(SEARCH('[1]Критерии руб_рсч'!$C$43,J47),$AP$1))))))=$AP$1,"-","OK")</f>
        <v>-</v>
      </c>
      <c r="Z47" s="22" t="str">
        <f>IF(IFERROR(SEARCH('[1]Критерии руб_рсч'!$C$45,J47),IFERROR(SEARCH('[1]Критерии руб_рсч'!$C$46,J47),IFERROR(SEARCH('[1]Критерии руб_рсч'!$C$47,J47),IFERROR(SEARCH('[1]Критерии руб_рсч'!$C$48,J47),IFERROR(SEARCH('[1]Критерии руб_рсч'!$C$49,J47),IFERROR(SEARCH('[1]Критерии руб_рсч'!$C$50,J47),IFERROR(SEARCH('[1]Критерии руб_рсч'!$C$51,J47),$AP$1)))))))=$AP$1,"-","OK")</f>
        <v>-</v>
      </c>
      <c r="AA47" s="22" t="str">
        <f>IF(IFERROR(SEARCH('[1]Критерии руб_рсч'!$C$53,J47),$AP$1)=$AP$1,"-","OK")</f>
        <v>-</v>
      </c>
      <c r="AB47" s="22" t="str">
        <f>IF(IFERROR(SEARCH('[1]Критерии руб_рсч'!$C$55,J47),IFERROR(SEARCH('[1]Критерии руб_рсч'!$C$56,J47),IFERROR(SEARCH('[1]Критерии руб_рсч'!$C$57,J47),IFERROR(SEARCH('[1]Критерии руб_рсч'!$C$58,J47),IFERROR(SEARCH('[1]Критерии руб_рсч'!$C$59,J47),$AP$1)))))=$AP$1,"-","OK")</f>
        <v>-</v>
      </c>
      <c r="AC47" s="22" t="str">
        <f>IF(IFERROR(SEARCH('[1]Критерии руб_рсч'!$C$61,J47),IFERROR(SEARCH('[1]Критерии руб_рсч'!$C$62,J47),IFERROR(SEARCH('[1]Критерии руб_рсч'!$C$63,J47),IFERROR(SEARCH('[1]Критерии руб_рсч'!$C$64,J47),$AP$1))))=$AP$1,"-","OK")</f>
        <v>-</v>
      </c>
      <c r="AD47" s="22" t="str">
        <f>IF(IFERROR(SEARCH('[1]Критерии руб_рсч'!$C$66,J47),$AP$1)=$AP$1,"-","OK")</f>
        <v>-</v>
      </c>
      <c r="AE47" s="22" t="str">
        <f>IF(IFERROR(SEARCH('[1]Критерии руб_рсч'!$C$68,J47),IFERROR(SEARCH('[1]Критерии руб_рсч'!$C$69,J47),IFERROR(SEARCH('[1]Критерии руб_рсч'!$C$70,J47),IFERROR(SEARCH('[1]Критерии руб_рсч'!$C$71,J47),$AP$1))))=$AP$1,"-","OK")</f>
        <v>-</v>
      </c>
      <c r="AF47" s="22" t="str">
        <f>IF(IFERROR(SEARCH('[1]Критерии руб_рсч'!$C$73,J47),IFERROR(SEARCH('[1]Критерии руб_рсч'!$C$74,J47),IFERROR(SEARCH('[1]Критерии руб_рсч'!$C$75,J47),IFERROR(SEARCH('[1]Критерии руб_рсч'!$C$76,J47),$AP$1))))=$AP$1,"-","OK")</f>
        <v>-</v>
      </c>
      <c r="AG47" s="22" t="str">
        <f>IF(IFERROR(SEARCH('[1]Критерии руб_рсч'!$C$78,J47),IFERROR(SEARCH('[1]Критерии руб_рсч'!$C$79,J47),IFERROR(SEARCH('[1]Критерии руб_рсч'!$C$80,J47),IFERROR(SEARCH('[1]Критерии руб_рсч'!$C$81,J47),$AP$1))))=$AP$1,"-","OK")</f>
        <v>-</v>
      </c>
      <c r="AH47" s="22" t="str">
        <f>IF(IFERROR(SEARCH('[1]Критерии руб_рсч'!$C$83,J47),IFERROR(SEARCH('[1]Критерии руб_рсч'!$C$84,J47),$AP$1))=$AP$1,"-","OK")</f>
        <v>-</v>
      </c>
      <c r="AI47" s="22" t="str">
        <f>IF(IFERROR(SEARCH('[1]Критерии руб_рсч'!$C$86,J47),IFERROR(SEARCH('[1]Критерии руб_рсч'!$C$87,J47),IFERROR(SEARCH('[1]Критерии руб_рсч'!$C$88,J47),$AP$1)))=$AP$1,"-","OK")</f>
        <v>-</v>
      </c>
      <c r="AJ47" s="22" t="str">
        <f>IF(IFERROR(SEARCH('[1]Критерии руб_рсч'!$C$90,J47),IFERROR(SEARCH('[1]Критерии руб_рсч'!$C$91,J47),IFERROR(SEARCH('[1]Критерии руб_рсч'!$C$92,J47),IFERROR(SEARCH('[1]Критерии руб_рсч'!$C$93,J47),$AP$1))))=$AP$1,"-","OK")</f>
        <v>-</v>
      </c>
      <c r="AK47" s="22" t="str">
        <f>IF(IFERROR(SEARCH('[1]Критерии руб_рсч'!$C$95,J47),IFERROR(SEARCH('[1]Критерии руб_рсч'!$C$96,J47),IFERROR(SEARCH('[1]Критерии руб_рсч'!$C$97,J47),IFERROR(SEARCH('[1]Критерии руб_рсч'!$C$98,J47),IFERROR(SEARCH('[1]Критерии руб_рсч'!$C$99,J47),IFERROR(SEARCH('[1]Критерии руб_рсч'!$C$100,J47),$AP$1))))))=$AP$1,"-","OK")</f>
        <v>-</v>
      </c>
      <c r="AL47" s="22" t="str">
        <f>IF(IFERROR(SEARCH('[1]Критерии руб_рсч'!$C$102,J47),IFERROR(SEARCH('[1]Критерии руб_рсч'!$C$103,J47),IFERROR(SEARCH('[1]Критерии руб_рсч'!$C$104,J47),IFERROR(SEARCH('[1]Критерии руб_рсч'!$C$105,J47),IFERROR(SEARCH('[1]Критерии руб_рсч'!$C$106,J47),IFERROR(SEARCH('[1]Критерии руб_рсч'!$C$107,J47),$AP$1))))))=$AP$1,"-","OK")</f>
        <v>-</v>
      </c>
      <c r="AM47" s="22" t="str">
        <f>IF(IFERROR(SEARCH('[1]Критерии руб_рсч'!$C$109,J47),IFERROR(SEARCH('[1]Критерии руб_рсч'!$C$109,J47),$AP$1))=$AP$1,"-","OK")</f>
        <v>-</v>
      </c>
    </row>
    <row r="48" spans="1:39" s="1" customFormat="1">
      <c r="A48" s="1" t="s">
        <v>182</v>
      </c>
      <c r="B48" s="25" t="s">
        <v>181</v>
      </c>
      <c r="C48" s="14" t="s">
        <v>41</v>
      </c>
      <c r="D48" s="27">
        <v>0</v>
      </c>
      <c r="E48" s="28">
        <v>55.55</v>
      </c>
      <c r="F48" s="3"/>
      <c r="G48" s="13"/>
      <c r="H48" s="4"/>
      <c r="I48" s="25" t="s">
        <v>69</v>
      </c>
      <c r="J48" s="25" t="s">
        <v>183</v>
      </c>
      <c r="K48" s="14" t="s">
        <v>42</v>
      </c>
      <c r="L48" s="5" t="str">
        <f>VLOOKUP(O48,[1]Справочник!$A$2:$B$44,2,0)</f>
        <v>опер</v>
      </c>
      <c r="M48" s="7">
        <v>2</v>
      </c>
      <c r="N48" s="29">
        <v>2015</v>
      </c>
      <c r="O48" s="5" t="str">
        <f t="shared" si="0"/>
        <v>bank</v>
      </c>
      <c r="P48" s="24" t="s">
        <v>43</v>
      </c>
      <c r="Q48" s="1">
        <v>2</v>
      </c>
      <c r="R48" s="23">
        <v>2015</v>
      </c>
      <c r="S48" s="23" t="s">
        <v>44</v>
      </c>
      <c r="T48" s="25" t="s">
        <v>89</v>
      </c>
      <c r="U48" s="22" t="str">
        <f>IF(IFERROR(SEARCH('[1]Критерии руб_рсч'!$C$2,J48),IFERROR(SEARCH('[1]Критерии руб_рсч'!$C$3,J48),IFERROR(SEARCH('[1]Критерии руб_рсч'!$C$4,J48),IFERROR(SEARCH('[1]Критерии руб_рсч'!$C$5,J48),IFERROR(SEARCH('[1]Критерии руб_рсч'!$C$6,J48),IFERROR(SEARCH('[1]Критерии руб_рсч'!$C$7,J48),IFERROR(SEARCH('[1]Критерии руб_рсч'!$C$8,J48),IFERROR(SEARCH('[1]Критерии руб_рсч'!$C$8,J48),IFERROR(SEARCH('[1]Критерии руб_рсч'!$C$10,J48),IFERROR(SEARCH('[1]Критерии руб_рсч'!$C$11,J48),"-"))))))))))=$AP$1,"-","OK")</f>
        <v>-</v>
      </c>
      <c r="V48" s="22" t="str">
        <f>IF(IFERROR(SEARCH('[1]Критерии руб_рсч'!$C$13,J48),IFERROR(SEARCH('[1]Критерии руб_рсч'!$C$14,J48),IFERROR(SEARCH('[1]Критерии руб_рсч'!$C$15,J48),IFERROR(SEARCH('[1]Критерии руб_рсч'!$C$16,J48),IFERROR(SEARCH('[1]Критерии руб_рсч'!$C$17,J48),IFERROR(SEARCH('[1]Критерии руб_рсч'!$C$18,J48),IFERROR(SEARCH('[1]Критерии руб_рсч'!$C$19,J48),IFERROR(SEARCH('[1]Критерии руб_рсч'!$C$20,J48),IFERROR(SEARCH('[1]Критерии руб_рсч'!$C$21,J48),IFERROR(SEARCH('[1]Критерии руб_рсч'!$C$22,J48),IFERROR(SEARCH('[1]Критерии руб_рсч'!$C$23,J48),IFERROR(SEARCH('[1]Критерии руб_рсч'!$C$24,J48),IFERROR(SEARCH('[1]Критерии руб_рсч'!$C$25,J48),IFERROR(SEARCH('[1]Критерии руб_рсч'!$C$26,J48),$AP$1))))))))))))))=$AP$1,"-","OK")</f>
        <v>OK</v>
      </c>
      <c r="W48" s="22" t="str">
        <f>IF(IFERROR(SEARCH('[1]Критерии руб_рсч'!$C$28,J48),IFERROR(SEARCH('[1]Критерии руб_рсч'!$C$29,J48),IFERROR(SEARCH('[1]Критерии руб_рсч'!$C$30,J48),$AP$1)))=$AP$1,"-","OK")</f>
        <v>-</v>
      </c>
      <c r="X48" s="22" t="str">
        <f>IF(IFERROR(SEARCH('[1]Критерии руб_рсч'!$C$32,J48),IFERROR(SEARCH('[1]Критерии руб_рсч'!$C$33,J48),IFERROR(SEARCH('[1]Критерии руб_рсч'!$C$34,J48),IFERROR(SEARCH('[1]Критерии руб_рсч'!$C$35,J48),IFERROR(SEARCH('[1]Критерии руб_рсч'!$C$36,J48),$AP$1)))))=$AP$1,"-","OK")</f>
        <v>-</v>
      </c>
      <c r="Y48" s="22" t="str">
        <f>IF(IFERROR(SEARCH('[1]Критерии руб_рсч'!$C$38,J48),IFERROR(SEARCH('[1]Критерии руб_рсч'!$C$39,J48),IFERROR(SEARCH('[1]Критерии руб_рсч'!$C$40,J48),IFERROR(SEARCH('[1]Критерии руб_рсч'!$C$41,J48),IFERROR(SEARCH('[1]Критерии руб_рсч'!$C$42,J48),IFERROR(SEARCH('[1]Критерии руб_рсч'!$C$43,J48),$AP$1))))))=$AP$1,"-","OK")</f>
        <v>-</v>
      </c>
      <c r="Z48" s="22" t="str">
        <f>IF(IFERROR(SEARCH('[1]Критерии руб_рсч'!$C$45,J48),IFERROR(SEARCH('[1]Критерии руб_рсч'!$C$46,J48),IFERROR(SEARCH('[1]Критерии руб_рсч'!$C$47,J48),IFERROR(SEARCH('[1]Критерии руб_рсч'!$C$48,J48),IFERROR(SEARCH('[1]Критерии руб_рсч'!$C$49,J48),IFERROR(SEARCH('[1]Критерии руб_рсч'!$C$50,J48),IFERROR(SEARCH('[1]Критерии руб_рсч'!$C$51,J48),$AP$1)))))))=$AP$1,"-","OK")</f>
        <v>-</v>
      </c>
      <c r="AA48" s="22" t="str">
        <f>IF(IFERROR(SEARCH('[1]Критерии руб_рсч'!$C$53,J48),$AP$1)=$AP$1,"-","OK")</f>
        <v>-</v>
      </c>
      <c r="AB48" s="22" t="str">
        <f>IF(IFERROR(SEARCH('[1]Критерии руб_рсч'!$C$55,J48),IFERROR(SEARCH('[1]Критерии руб_рсч'!$C$56,J48),IFERROR(SEARCH('[1]Критерии руб_рсч'!$C$57,J48),IFERROR(SEARCH('[1]Критерии руб_рсч'!$C$58,J48),IFERROR(SEARCH('[1]Критерии руб_рсч'!$C$59,J48),$AP$1)))))=$AP$1,"-","OK")</f>
        <v>-</v>
      </c>
      <c r="AC48" s="22" t="str">
        <f>IF(IFERROR(SEARCH('[1]Критерии руб_рсч'!$C$61,J48),IFERROR(SEARCH('[1]Критерии руб_рсч'!$C$62,J48),IFERROR(SEARCH('[1]Критерии руб_рсч'!$C$63,J48),IFERROR(SEARCH('[1]Критерии руб_рсч'!$C$64,J48),$AP$1))))=$AP$1,"-","OK")</f>
        <v>-</v>
      </c>
      <c r="AD48" s="22" t="str">
        <f>IF(IFERROR(SEARCH('[1]Критерии руб_рсч'!$C$66,J48),$AP$1)=$AP$1,"-","OK")</f>
        <v>-</v>
      </c>
      <c r="AE48" s="22" t="str">
        <f>IF(IFERROR(SEARCH('[1]Критерии руб_рсч'!$C$68,J48),IFERROR(SEARCH('[1]Критерии руб_рсч'!$C$69,J48),IFERROR(SEARCH('[1]Критерии руб_рсч'!$C$70,J48),IFERROR(SEARCH('[1]Критерии руб_рсч'!$C$71,J48),$AP$1))))=$AP$1,"-","OK")</f>
        <v>-</v>
      </c>
      <c r="AF48" s="22" t="str">
        <f>IF(IFERROR(SEARCH('[1]Критерии руб_рсч'!$C$73,J48),IFERROR(SEARCH('[1]Критерии руб_рсч'!$C$74,J48),IFERROR(SEARCH('[1]Критерии руб_рсч'!$C$75,J48),IFERROR(SEARCH('[1]Критерии руб_рсч'!$C$76,J48),$AP$1))))=$AP$1,"-","OK")</f>
        <v>-</v>
      </c>
      <c r="AG48" s="22" t="str">
        <f>IF(IFERROR(SEARCH('[1]Критерии руб_рсч'!$C$78,J48),IFERROR(SEARCH('[1]Критерии руб_рсч'!$C$79,J48),IFERROR(SEARCH('[1]Критерии руб_рсч'!$C$80,J48),IFERROR(SEARCH('[1]Критерии руб_рсч'!$C$81,J48),$AP$1))))=$AP$1,"-","OK")</f>
        <v>-</v>
      </c>
      <c r="AH48" s="22" t="str">
        <f>IF(IFERROR(SEARCH('[1]Критерии руб_рсч'!$C$83,J48),IFERROR(SEARCH('[1]Критерии руб_рсч'!$C$84,J48),$AP$1))=$AP$1,"-","OK")</f>
        <v>-</v>
      </c>
      <c r="AI48" s="22" t="str">
        <f>IF(IFERROR(SEARCH('[1]Критерии руб_рсч'!$C$86,J48),IFERROR(SEARCH('[1]Критерии руб_рсч'!$C$87,J48),IFERROR(SEARCH('[1]Критерии руб_рсч'!$C$88,J48),$AP$1)))=$AP$1,"-","OK")</f>
        <v>-</v>
      </c>
      <c r="AJ48" s="22" t="str">
        <f>IF(IFERROR(SEARCH('[1]Критерии руб_рсч'!$C$90,J48),IFERROR(SEARCH('[1]Критерии руб_рсч'!$C$91,J48),IFERROR(SEARCH('[1]Критерии руб_рсч'!$C$92,J48),IFERROR(SEARCH('[1]Критерии руб_рсч'!$C$93,J48),$AP$1))))=$AP$1,"-","OK")</f>
        <v>-</v>
      </c>
      <c r="AK48" s="22" t="str">
        <f>IF(IFERROR(SEARCH('[1]Критерии руб_рсч'!$C$95,J48),IFERROR(SEARCH('[1]Критерии руб_рсч'!$C$96,J48),IFERROR(SEARCH('[1]Критерии руб_рсч'!$C$97,J48),IFERROR(SEARCH('[1]Критерии руб_рсч'!$C$98,J48),IFERROR(SEARCH('[1]Критерии руб_рсч'!$C$99,J48),IFERROR(SEARCH('[1]Критерии руб_рсч'!$C$100,J48),$AP$1))))))=$AP$1,"-","OK")</f>
        <v>-</v>
      </c>
      <c r="AL48" s="22" t="str">
        <f>IF(IFERROR(SEARCH('[1]Критерии руб_рсч'!$C$102,J48),IFERROR(SEARCH('[1]Критерии руб_рсч'!$C$103,J48),IFERROR(SEARCH('[1]Критерии руб_рсч'!$C$104,J48),IFERROR(SEARCH('[1]Критерии руб_рсч'!$C$105,J48),IFERROR(SEARCH('[1]Критерии руб_рсч'!$C$106,J48),IFERROR(SEARCH('[1]Критерии руб_рсч'!$C$107,J48),$AP$1))))))=$AP$1,"-","OK")</f>
        <v>-</v>
      </c>
      <c r="AM48" s="22" t="str">
        <f>IF(IFERROR(SEARCH('[1]Критерии руб_рсч'!$C$109,J48),IFERROR(SEARCH('[1]Критерии руб_рсч'!$C$109,J48),$AP$1))=$AP$1,"-","OK")</f>
        <v>-</v>
      </c>
    </row>
    <row r="49" spans="1:39" s="1" customFormat="1">
      <c r="A49" s="1" t="s">
        <v>184</v>
      </c>
      <c r="B49" s="25" t="s">
        <v>181</v>
      </c>
      <c r="C49" s="14" t="s">
        <v>41</v>
      </c>
      <c r="D49" s="27">
        <v>0</v>
      </c>
      <c r="E49" s="28">
        <v>308.61</v>
      </c>
      <c r="F49" s="3"/>
      <c r="G49" s="13"/>
      <c r="H49" s="4"/>
      <c r="I49" s="25" t="s">
        <v>69</v>
      </c>
      <c r="J49" s="25" t="s">
        <v>185</v>
      </c>
      <c r="K49" s="14" t="s">
        <v>42</v>
      </c>
      <c r="L49" s="5" t="str">
        <f>VLOOKUP(O49,[1]Справочник!$A$2:$B$44,2,0)</f>
        <v>опер</v>
      </c>
      <c r="M49" s="7">
        <v>2</v>
      </c>
      <c r="N49" s="29">
        <v>2015</v>
      </c>
      <c r="O49" s="5" t="str">
        <f t="shared" si="0"/>
        <v>bank</v>
      </c>
      <c r="P49" s="24" t="s">
        <v>43</v>
      </c>
      <c r="Q49" s="1">
        <v>2</v>
      </c>
      <c r="R49" s="23">
        <v>2015</v>
      </c>
      <c r="S49" s="23" t="s">
        <v>44</v>
      </c>
      <c r="T49" s="25" t="s">
        <v>89</v>
      </c>
      <c r="U49" s="22" t="str">
        <f>IF(IFERROR(SEARCH('[1]Критерии руб_рсч'!$C$2,J49),IFERROR(SEARCH('[1]Критерии руб_рсч'!$C$3,J49),IFERROR(SEARCH('[1]Критерии руб_рсч'!$C$4,J49),IFERROR(SEARCH('[1]Критерии руб_рсч'!$C$5,J49),IFERROR(SEARCH('[1]Критерии руб_рсч'!$C$6,J49),IFERROR(SEARCH('[1]Критерии руб_рсч'!$C$7,J49),IFERROR(SEARCH('[1]Критерии руб_рсч'!$C$8,J49),IFERROR(SEARCH('[1]Критерии руб_рсч'!$C$8,J49),IFERROR(SEARCH('[1]Критерии руб_рсч'!$C$10,J49),IFERROR(SEARCH('[1]Критерии руб_рсч'!$C$11,J49),"-"))))))))))=$AP$1,"-","OK")</f>
        <v>-</v>
      </c>
      <c r="V49" s="22" t="str">
        <f>IF(IFERROR(SEARCH('[1]Критерии руб_рсч'!$C$13,J49),IFERROR(SEARCH('[1]Критерии руб_рсч'!$C$14,J49),IFERROR(SEARCH('[1]Критерии руб_рсч'!$C$15,J49),IFERROR(SEARCH('[1]Критерии руб_рсч'!$C$16,J49),IFERROR(SEARCH('[1]Критерии руб_рсч'!$C$17,J49),IFERROR(SEARCH('[1]Критерии руб_рсч'!$C$18,J49),IFERROR(SEARCH('[1]Критерии руб_рсч'!$C$19,J49),IFERROR(SEARCH('[1]Критерии руб_рсч'!$C$20,J49),IFERROR(SEARCH('[1]Критерии руб_рсч'!$C$21,J49),IFERROR(SEARCH('[1]Критерии руб_рсч'!$C$22,J49),IFERROR(SEARCH('[1]Критерии руб_рсч'!$C$23,J49),IFERROR(SEARCH('[1]Критерии руб_рсч'!$C$24,J49),IFERROR(SEARCH('[1]Критерии руб_рсч'!$C$25,J49),IFERROR(SEARCH('[1]Критерии руб_рсч'!$C$26,J49),$AP$1))))))))))))))=$AP$1,"-","OK")</f>
        <v>OK</v>
      </c>
      <c r="W49" s="22" t="str">
        <f>IF(IFERROR(SEARCH('[1]Критерии руб_рсч'!$C$28,J49),IFERROR(SEARCH('[1]Критерии руб_рсч'!$C$29,J49),IFERROR(SEARCH('[1]Критерии руб_рсч'!$C$30,J49),$AP$1)))=$AP$1,"-","OK")</f>
        <v>-</v>
      </c>
      <c r="X49" s="22" t="str">
        <f>IF(IFERROR(SEARCH('[1]Критерии руб_рсч'!$C$32,J49),IFERROR(SEARCH('[1]Критерии руб_рсч'!$C$33,J49),IFERROR(SEARCH('[1]Критерии руб_рсч'!$C$34,J49),IFERROR(SEARCH('[1]Критерии руб_рсч'!$C$35,J49),IFERROR(SEARCH('[1]Критерии руб_рсч'!$C$36,J49),$AP$1)))))=$AP$1,"-","OK")</f>
        <v>-</v>
      </c>
      <c r="Y49" s="22" t="str">
        <f>IF(IFERROR(SEARCH('[1]Критерии руб_рсч'!$C$38,J49),IFERROR(SEARCH('[1]Критерии руб_рсч'!$C$39,J49),IFERROR(SEARCH('[1]Критерии руб_рсч'!$C$40,J49),IFERROR(SEARCH('[1]Критерии руб_рсч'!$C$41,J49),IFERROR(SEARCH('[1]Критерии руб_рсч'!$C$42,J49),IFERROR(SEARCH('[1]Критерии руб_рсч'!$C$43,J49),$AP$1))))))=$AP$1,"-","OK")</f>
        <v>-</v>
      </c>
      <c r="Z49" s="22" t="str">
        <f>IF(IFERROR(SEARCH('[1]Критерии руб_рсч'!$C$45,J49),IFERROR(SEARCH('[1]Критерии руб_рсч'!$C$46,J49),IFERROR(SEARCH('[1]Критерии руб_рсч'!$C$47,J49),IFERROR(SEARCH('[1]Критерии руб_рсч'!$C$48,J49),IFERROR(SEARCH('[1]Критерии руб_рсч'!$C$49,J49),IFERROR(SEARCH('[1]Критерии руб_рсч'!$C$50,J49),IFERROR(SEARCH('[1]Критерии руб_рсч'!$C$51,J49),$AP$1)))))))=$AP$1,"-","OK")</f>
        <v>-</v>
      </c>
      <c r="AA49" s="22" t="str">
        <f>IF(IFERROR(SEARCH('[1]Критерии руб_рсч'!$C$53,J49),$AP$1)=$AP$1,"-","OK")</f>
        <v>-</v>
      </c>
      <c r="AB49" s="22" t="str">
        <f>IF(IFERROR(SEARCH('[1]Критерии руб_рсч'!$C$55,J49),IFERROR(SEARCH('[1]Критерии руб_рсч'!$C$56,J49),IFERROR(SEARCH('[1]Критерии руб_рсч'!$C$57,J49),IFERROR(SEARCH('[1]Критерии руб_рсч'!$C$58,J49),IFERROR(SEARCH('[1]Критерии руб_рсч'!$C$59,J49),$AP$1)))))=$AP$1,"-","OK")</f>
        <v>-</v>
      </c>
      <c r="AC49" s="22" t="str">
        <f>IF(IFERROR(SEARCH('[1]Критерии руб_рсч'!$C$61,J49),IFERROR(SEARCH('[1]Критерии руб_рсч'!$C$62,J49),IFERROR(SEARCH('[1]Критерии руб_рсч'!$C$63,J49),IFERROR(SEARCH('[1]Критерии руб_рсч'!$C$64,J49),$AP$1))))=$AP$1,"-","OK")</f>
        <v>-</v>
      </c>
      <c r="AD49" s="22" t="str">
        <f>IF(IFERROR(SEARCH('[1]Критерии руб_рсч'!$C$66,J49),$AP$1)=$AP$1,"-","OK")</f>
        <v>-</v>
      </c>
      <c r="AE49" s="22" t="str">
        <f>IF(IFERROR(SEARCH('[1]Критерии руб_рсч'!$C$68,J49),IFERROR(SEARCH('[1]Критерии руб_рсч'!$C$69,J49),IFERROR(SEARCH('[1]Критерии руб_рсч'!$C$70,J49),IFERROR(SEARCH('[1]Критерии руб_рсч'!$C$71,J49),$AP$1))))=$AP$1,"-","OK")</f>
        <v>-</v>
      </c>
      <c r="AF49" s="22" t="str">
        <f>IF(IFERROR(SEARCH('[1]Критерии руб_рсч'!$C$73,J49),IFERROR(SEARCH('[1]Критерии руб_рсч'!$C$74,J49),IFERROR(SEARCH('[1]Критерии руб_рсч'!$C$75,J49),IFERROR(SEARCH('[1]Критерии руб_рсч'!$C$76,J49),$AP$1))))=$AP$1,"-","OK")</f>
        <v>-</v>
      </c>
      <c r="AG49" s="22" t="str">
        <f>IF(IFERROR(SEARCH('[1]Критерии руб_рсч'!$C$78,J49),IFERROR(SEARCH('[1]Критерии руб_рсч'!$C$79,J49),IFERROR(SEARCH('[1]Критерии руб_рсч'!$C$80,J49),IFERROR(SEARCH('[1]Критерии руб_рсч'!$C$81,J49),$AP$1))))=$AP$1,"-","OK")</f>
        <v>-</v>
      </c>
      <c r="AH49" s="22" t="str">
        <f>IF(IFERROR(SEARCH('[1]Критерии руб_рсч'!$C$83,J49),IFERROR(SEARCH('[1]Критерии руб_рсч'!$C$84,J49),$AP$1))=$AP$1,"-","OK")</f>
        <v>-</v>
      </c>
      <c r="AI49" s="22" t="str">
        <f>IF(IFERROR(SEARCH('[1]Критерии руб_рсч'!$C$86,J49),IFERROR(SEARCH('[1]Критерии руб_рсч'!$C$87,J49),IFERROR(SEARCH('[1]Критерии руб_рсч'!$C$88,J49),$AP$1)))=$AP$1,"-","OK")</f>
        <v>-</v>
      </c>
      <c r="AJ49" s="22" t="str">
        <f>IF(IFERROR(SEARCH('[1]Критерии руб_рсч'!$C$90,J49),IFERROR(SEARCH('[1]Критерии руб_рсч'!$C$91,J49),IFERROR(SEARCH('[1]Критерии руб_рсч'!$C$92,J49),IFERROR(SEARCH('[1]Критерии руб_рсч'!$C$93,J49),$AP$1))))=$AP$1,"-","OK")</f>
        <v>-</v>
      </c>
      <c r="AK49" s="22" t="str">
        <f>IF(IFERROR(SEARCH('[1]Критерии руб_рсч'!$C$95,J49),IFERROR(SEARCH('[1]Критерии руб_рсч'!$C$96,J49),IFERROR(SEARCH('[1]Критерии руб_рсч'!$C$97,J49),IFERROR(SEARCH('[1]Критерии руб_рсч'!$C$98,J49),IFERROR(SEARCH('[1]Критерии руб_рсч'!$C$99,J49),IFERROR(SEARCH('[1]Критерии руб_рсч'!$C$100,J49),$AP$1))))))=$AP$1,"-","OK")</f>
        <v>-</v>
      </c>
      <c r="AL49" s="22" t="str">
        <f>IF(IFERROR(SEARCH('[1]Критерии руб_рсч'!$C$102,J49),IFERROR(SEARCH('[1]Критерии руб_рсч'!$C$103,J49),IFERROR(SEARCH('[1]Критерии руб_рсч'!$C$104,J49),IFERROR(SEARCH('[1]Критерии руб_рсч'!$C$105,J49),IFERROR(SEARCH('[1]Критерии руб_рсч'!$C$106,J49),IFERROR(SEARCH('[1]Критерии руб_рсч'!$C$107,J49),$AP$1))))))=$AP$1,"-","OK")</f>
        <v>-</v>
      </c>
      <c r="AM49" s="22" t="str">
        <f>IF(IFERROR(SEARCH('[1]Критерии руб_рсч'!$C$109,J49),IFERROR(SEARCH('[1]Критерии руб_рсч'!$C$109,J49),$AP$1))=$AP$1,"-","OK")</f>
        <v>-</v>
      </c>
    </row>
    <row r="50" spans="1:39" s="1" customFormat="1">
      <c r="A50" s="1" t="s">
        <v>186</v>
      </c>
      <c r="B50" s="25" t="s">
        <v>181</v>
      </c>
      <c r="C50" s="14" t="s">
        <v>41</v>
      </c>
      <c r="D50" s="27">
        <v>0</v>
      </c>
      <c r="E50" s="26">
        <v>200000</v>
      </c>
      <c r="F50" s="3"/>
      <c r="G50" s="13"/>
      <c r="H50" s="4"/>
      <c r="I50" s="25" t="s">
        <v>65</v>
      </c>
      <c r="J50" s="25" t="s">
        <v>187</v>
      </c>
      <c r="K50" s="14" t="s">
        <v>42</v>
      </c>
      <c r="L50" s="5" t="str">
        <f>VLOOKUP(O50,[1]Справочник!$A$2:$B$44,2,0)</f>
        <v>фин</v>
      </c>
      <c r="M50" s="7">
        <v>2</v>
      </c>
      <c r="N50" s="29">
        <v>2015</v>
      </c>
      <c r="O50" s="5" t="str">
        <f t="shared" si="0"/>
        <v>фин</v>
      </c>
      <c r="P50" s="24" t="s">
        <v>43</v>
      </c>
      <c r="Q50" s="1">
        <v>2</v>
      </c>
      <c r="R50" s="23">
        <v>2015</v>
      </c>
      <c r="S50" s="23" t="s">
        <v>44</v>
      </c>
      <c r="T50" s="25" t="s">
        <v>91</v>
      </c>
      <c r="U50" s="22" t="str">
        <f>IF(IFERROR(SEARCH('[1]Критерии руб_рсч'!$C$2,J50),IFERROR(SEARCH('[1]Критерии руб_рсч'!$C$3,J50),IFERROR(SEARCH('[1]Критерии руб_рсч'!$C$4,J50),IFERROR(SEARCH('[1]Критерии руб_рсч'!$C$5,J50),IFERROR(SEARCH('[1]Критерии руб_рсч'!$C$6,J50),IFERROR(SEARCH('[1]Критерии руб_рсч'!$C$7,J50),IFERROR(SEARCH('[1]Критерии руб_рсч'!$C$8,J50),IFERROR(SEARCH('[1]Критерии руб_рсч'!$C$8,J50),IFERROR(SEARCH('[1]Критерии руб_рсч'!$C$10,J50),IFERROR(SEARCH('[1]Критерии руб_рсч'!$C$11,J50),"-"))))))))))=$AP$1,"-","OK")</f>
        <v>OK</v>
      </c>
      <c r="V50" s="22" t="str">
        <f>IF(IFERROR(SEARCH('[1]Критерии руб_рсч'!$C$13,J50),IFERROR(SEARCH('[1]Критерии руб_рсч'!$C$14,J50),IFERROR(SEARCH('[1]Критерии руб_рсч'!$C$15,J50),IFERROR(SEARCH('[1]Критерии руб_рсч'!$C$16,J50),IFERROR(SEARCH('[1]Критерии руб_рсч'!$C$17,J50),IFERROR(SEARCH('[1]Критерии руб_рсч'!$C$18,J50),IFERROR(SEARCH('[1]Критерии руб_рсч'!$C$19,J50),IFERROR(SEARCH('[1]Критерии руб_рсч'!$C$20,J50),IFERROR(SEARCH('[1]Критерии руб_рсч'!$C$21,J50),IFERROR(SEARCH('[1]Критерии руб_рсч'!$C$22,J50),IFERROR(SEARCH('[1]Критерии руб_рсч'!$C$23,J50),IFERROR(SEARCH('[1]Критерии руб_рсч'!$C$24,J50),IFERROR(SEARCH('[1]Критерии руб_рсч'!$C$25,J50),IFERROR(SEARCH('[1]Критерии руб_рсч'!$C$26,J50),$AP$1))))))))))))))=$AP$1,"-","OK")</f>
        <v>-</v>
      </c>
      <c r="W50" s="22" t="str">
        <f>IF(IFERROR(SEARCH('[1]Критерии руб_рсч'!$C$28,J50),IFERROR(SEARCH('[1]Критерии руб_рсч'!$C$29,J50),IFERROR(SEARCH('[1]Критерии руб_рсч'!$C$30,J50),$AP$1)))=$AP$1,"-","OK")</f>
        <v>-</v>
      </c>
      <c r="X50" s="22" t="str">
        <f>IF(IFERROR(SEARCH('[1]Критерии руб_рсч'!$C$32,J50),IFERROR(SEARCH('[1]Критерии руб_рсч'!$C$33,J50),IFERROR(SEARCH('[1]Критерии руб_рсч'!$C$34,J50),IFERROR(SEARCH('[1]Критерии руб_рсч'!$C$35,J50),IFERROR(SEARCH('[1]Критерии руб_рсч'!$C$36,J50),$AP$1)))))=$AP$1,"-","OK")</f>
        <v>-</v>
      </c>
      <c r="Y50" s="22" t="str">
        <f>IF(IFERROR(SEARCH('[1]Критерии руб_рсч'!$C$38,J50),IFERROR(SEARCH('[1]Критерии руб_рсч'!$C$39,J50),IFERROR(SEARCH('[1]Критерии руб_рсч'!$C$40,J50),IFERROR(SEARCH('[1]Критерии руб_рсч'!$C$41,J50),IFERROR(SEARCH('[1]Критерии руб_рсч'!$C$42,J50),IFERROR(SEARCH('[1]Критерии руб_рсч'!$C$43,J50),$AP$1))))))=$AP$1,"-","OK")</f>
        <v>-</v>
      </c>
      <c r="Z50" s="22" t="str">
        <f>IF(IFERROR(SEARCH('[1]Критерии руб_рсч'!$C$45,J50),IFERROR(SEARCH('[1]Критерии руб_рсч'!$C$46,J50),IFERROR(SEARCH('[1]Критерии руб_рсч'!$C$47,J50),IFERROR(SEARCH('[1]Критерии руб_рсч'!$C$48,J50),IFERROR(SEARCH('[1]Критерии руб_рсч'!$C$49,J50),IFERROR(SEARCH('[1]Критерии руб_рсч'!$C$50,J50),IFERROR(SEARCH('[1]Критерии руб_рсч'!$C$51,J50),$AP$1)))))))=$AP$1,"-","OK")</f>
        <v>-</v>
      </c>
      <c r="AA50" s="22" t="str">
        <f>IF(IFERROR(SEARCH('[1]Критерии руб_рсч'!$C$53,J50),$AP$1)=$AP$1,"-","OK")</f>
        <v>-</v>
      </c>
      <c r="AB50" s="22" t="str">
        <f>IF(IFERROR(SEARCH('[1]Критерии руб_рсч'!$C$55,J50),IFERROR(SEARCH('[1]Критерии руб_рсч'!$C$56,J50),IFERROR(SEARCH('[1]Критерии руб_рсч'!$C$57,J50),IFERROR(SEARCH('[1]Критерии руб_рсч'!$C$58,J50),IFERROR(SEARCH('[1]Критерии руб_рсч'!$C$59,J50),$AP$1)))))=$AP$1,"-","OK")</f>
        <v>-</v>
      </c>
      <c r="AC50" s="22" t="str">
        <f>IF(IFERROR(SEARCH('[1]Критерии руб_рсч'!$C$61,J50),IFERROR(SEARCH('[1]Критерии руб_рсч'!$C$62,J50),IFERROR(SEARCH('[1]Критерии руб_рсч'!$C$63,J50),IFERROR(SEARCH('[1]Критерии руб_рсч'!$C$64,J50),$AP$1))))=$AP$1,"-","OK")</f>
        <v>-</v>
      </c>
      <c r="AD50" s="22" t="str">
        <f>IF(IFERROR(SEARCH('[1]Критерии руб_рсч'!$C$66,J50),$AP$1)=$AP$1,"-","OK")</f>
        <v>-</v>
      </c>
      <c r="AE50" s="22" t="str">
        <f>IF(IFERROR(SEARCH('[1]Критерии руб_рсч'!$C$68,J50),IFERROR(SEARCH('[1]Критерии руб_рсч'!$C$69,J50),IFERROR(SEARCH('[1]Критерии руб_рсч'!$C$70,J50),IFERROR(SEARCH('[1]Критерии руб_рсч'!$C$71,J50),$AP$1))))=$AP$1,"-","OK")</f>
        <v>-</v>
      </c>
      <c r="AF50" s="22" t="str">
        <f>IF(IFERROR(SEARCH('[1]Критерии руб_рсч'!$C$73,J50),IFERROR(SEARCH('[1]Критерии руб_рсч'!$C$74,J50),IFERROR(SEARCH('[1]Критерии руб_рсч'!$C$75,J50),IFERROR(SEARCH('[1]Критерии руб_рсч'!$C$76,J50),$AP$1))))=$AP$1,"-","OK")</f>
        <v>-</v>
      </c>
      <c r="AG50" s="22" t="str">
        <f>IF(IFERROR(SEARCH('[1]Критерии руб_рсч'!$C$78,J50),IFERROR(SEARCH('[1]Критерии руб_рсч'!$C$79,J50),IFERROR(SEARCH('[1]Критерии руб_рсч'!$C$80,J50),IFERROR(SEARCH('[1]Критерии руб_рсч'!$C$81,J50),$AP$1))))=$AP$1,"-","OK")</f>
        <v>-</v>
      </c>
      <c r="AH50" s="22" t="str">
        <f>IF(IFERROR(SEARCH('[1]Критерии руб_рсч'!$C$83,J50),IFERROR(SEARCH('[1]Критерии руб_рсч'!$C$84,J50),$AP$1))=$AP$1,"-","OK")</f>
        <v>-</v>
      </c>
      <c r="AI50" s="22" t="str">
        <f>IF(IFERROR(SEARCH('[1]Критерии руб_рсч'!$C$86,J50),IFERROR(SEARCH('[1]Критерии руб_рсч'!$C$87,J50),IFERROR(SEARCH('[1]Критерии руб_рсч'!$C$88,J50),$AP$1)))=$AP$1,"-","OK")</f>
        <v>-</v>
      </c>
      <c r="AJ50" s="22" t="str">
        <f>IF(IFERROR(SEARCH('[1]Критерии руб_рсч'!$C$90,J50),IFERROR(SEARCH('[1]Критерии руб_рсч'!$C$91,J50),IFERROR(SEARCH('[1]Критерии руб_рсч'!$C$92,J50),IFERROR(SEARCH('[1]Критерии руб_рсч'!$C$93,J50),$AP$1))))=$AP$1,"-","OK")</f>
        <v>-</v>
      </c>
      <c r="AK50" s="22" t="str">
        <f>IF(IFERROR(SEARCH('[1]Критерии руб_рсч'!$C$95,J50),IFERROR(SEARCH('[1]Критерии руб_рсч'!$C$96,J50),IFERROR(SEARCH('[1]Критерии руб_рсч'!$C$97,J50),IFERROR(SEARCH('[1]Критерии руб_рсч'!$C$98,J50),IFERROR(SEARCH('[1]Критерии руб_рсч'!$C$99,J50),IFERROR(SEARCH('[1]Критерии руб_рсч'!$C$100,J50),$AP$1))))))=$AP$1,"-","OK")</f>
        <v>-</v>
      </c>
      <c r="AL50" s="22" t="str">
        <f>IF(IFERROR(SEARCH('[1]Критерии руб_рсч'!$C$102,J50),IFERROR(SEARCH('[1]Критерии руб_рсч'!$C$103,J50),IFERROR(SEARCH('[1]Критерии руб_рсч'!$C$104,J50),IFERROR(SEARCH('[1]Критерии руб_рсч'!$C$105,J50),IFERROR(SEARCH('[1]Критерии руб_рсч'!$C$106,J50),IFERROR(SEARCH('[1]Критерии руб_рсч'!$C$107,J50),$AP$1))))))=$AP$1,"-","OK")</f>
        <v>-</v>
      </c>
      <c r="AM50" s="22" t="str">
        <f>IF(IFERROR(SEARCH('[1]Критерии руб_рсч'!$C$109,J50),IFERROR(SEARCH('[1]Критерии руб_рсч'!$C$109,J50),$AP$1))=$AP$1,"-","OK")</f>
        <v>-</v>
      </c>
    </row>
    <row r="51" spans="1:39" s="1" customFormat="1">
      <c r="A51" s="1" t="s">
        <v>188</v>
      </c>
      <c r="B51" s="25" t="s">
        <v>189</v>
      </c>
      <c r="C51" s="14" t="s">
        <v>41</v>
      </c>
      <c r="D51" s="26">
        <v>9500</v>
      </c>
      <c r="E51" s="27">
        <v>0</v>
      </c>
      <c r="F51" s="3"/>
      <c r="G51" s="13"/>
      <c r="H51" s="4"/>
      <c r="I51" s="25" t="s">
        <v>80</v>
      </c>
      <c r="J51" s="25" t="s">
        <v>190</v>
      </c>
      <c r="K51" s="14" t="s">
        <v>42</v>
      </c>
      <c r="L51" s="5" t="str">
        <f>VLOOKUP(O51,[1]Справочник!$A$2:$B$44,2,0)</f>
        <v>опер</v>
      </c>
      <c r="M51" s="7">
        <v>2</v>
      </c>
      <c r="N51" s="29">
        <v>2015</v>
      </c>
      <c r="O51" s="5" t="str">
        <f t="shared" si="0"/>
        <v>income</v>
      </c>
      <c r="P51" s="24" t="s">
        <v>43</v>
      </c>
      <c r="Q51" s="1">
        <v>2</v>
      </c>
      <c r="R51" s="23">
        <v>2015</v>
      </c>
      <c r="S51" s="23" t="s">
        <v>44</v>
      </c>
      <c r="T51" s="25" t="s">
        <v>87</v>
      </c>
      <c r="U51" s="22" t="str">
        <f>IF(IFERROR(SEARCH('[1]Критерии руб_рсч'!$C$2,J51),IFERROR(SEARCH('[1]Критерии руб_рсч'!$C$3,J51),IFERROR(SEARCH('[1]Критерии руб_рсч'!$C$4,J51),IFERROR(SEARCH('[1]Критерии руб_рсч'!$C$5,J51),IFERROR(SEARCH('[1]Критерии руб_рсч'!$C$6,J51),IFERROR(SEARCH('[1]Критерии руб_рсч'!$C$7,J51),IFERROR(SEARCH('[1]Критерии руб_рсч'!$C$8,J51),IFERROR(SEARCH('[1]Критерии руб_рсч'!$C$8,J51),IFERROR(SEARCH('[1]Критерии руб_рсч'!$C$10,J51),IFERROR(SEARCH('[1]Критерии руб_рсч'!$C$11,J51),"-"))))))))))=$AP$1,"-","OK")</f>
        <v>-</v>
      </c>
      <c r="V51" s="22" t="str">
        <f>IF(IFERROR(SEARCH('[1]Критерии руб_рсч'!$C$13,J51),IFERROR(SEARCH('[1]Критерии руб_рсч'!$C$14,J51),IFERROR(SEARCH('[1]Критерии руб_рсч'!$C$15,J51),IFERROR(SEARCH('[1]Критерии руб_рсч'!$C$16,J51),IFERROR(SEARCH('[1]Критерии руб_рсч'!$C$17,J51),IFERROR(SEARCH('[1]Критерии руб_рсч'!$C$18,J51),IFERROR(SEARCH('[1]Критерии руб_рсч'!$C$19,J51),IFERROR(SEARCH('[1]Критерии руб_рсч'!$C$20,J51),IFERROR(SEARCH('[1]Критерии руб_рсч'!$C$21,J51),IFERROR(SEARCH('[1]Критерии руб_рсч'!$C$22,J51),IFERROR(SEARCH('[1]Критерии руб_рсч'!$C$23,J51),IFERROR(SEARCH('[1]Критерии руб_рсч'!$C$24,J51),IFERROR(SEARCH('[1]Критерии руб_рсч'!$C$25,J51),IFERROR(SEARCH('[1]Критерии руб_рсч'!$C$26,J51),$AP$1))))))))))))))=$AP$1,"-","OK")</f>
        <v>-</v>
      </c>
      <c r="W51" s="22" t="str">
        <f>IF(IFERROR(SEARCH('[1]Критерии руб_рсч'!$C$28,J51),IFERROR(SEARCH('[1]Критерии руб_рсч'!$C$29,J51),IFERROR(SEARCH('[1]Критерии руб_рсч'!$C$30,J51),$AP$1)))=$AP$1,"-","OK")</f>
        <v>-</v>
      </c>
      <c r="X51" s="22" t="str">
        <f>IF(IFERROR(SEARCH('[1]Критерии руб_рсч'!$C$32,J51),IFERROR(SEARCH('[1]Критерии руб_рсч'!$C$33,J51),IFERROR(SEARCH('[1]Критерии руб_рсч'!$C$34,J51),IFERROR(SEARCH('[1]Критерии руб_рсч'!$C$35,J51),IFERROR(SEARCH('[1]Критерии руб_рсч'!$C$36,J51),$AP$1)))))=$AP$1,"-","OK")</f>
        <v>-</v>
      </c>
      <c r="Y51" s="22" t="str">
        <f>IF(IFERROR(SEARCH('[1]Критерии руб_рсч'!$C$38,J51),IFERROR(SEARCH('[1]Критерии руб_рсч'!$C$39,J51),IFERROR(SEARCH('[1]Критерии руб_рсч'!$C$40,J51),IFERROR(SEARCH('[1]Критерии руб_рсч'!$C$41,J51),IFERROR(SEARCH('[1]Критерии руб_рсч'!$C$42,J51),IFERROR(SEARCH('[1]Критерии руб_рсч'!$C$43,J51),$AP$1))))))=$AP$1,"-","OK")</f>
        <v>-</v>
      </c>
      <c r="Z51" s="22" t="str">
        <f>IF(IFERROR(SEARCH('[1]Критерии руб_рсч'!$C$45,J51),IFERROR(SEARCH('[1]Критерии руб_рсч'!$C$46,J51),IFERROR(SEARCH('[1]Критерии руб_рсч'!$C$47,J51),IFERROR(SEARCH('[1]Критерии руб_рсч'!$C$48,J51),IFERROR(SEARCH('[1]Критерии руб_рсч'!$C$49,J51),IFERROR(SEARCH('[1]Критерии руб_рсч'!$C$50,J51),IFERROR(SEARCH('[1]Критерии руб_рсч'!$C$51,J51),$AP$1)))))))=$AP$1,"-","OK")</f>
        <v>-</v>
      </c>
      <c r="AA51" s="22" t="str">
        <f>IF(IFERROR(SEARCH('[1]Критерии руб_рсч'!$C$53,J51),$AP$1)=$AP$1,"-","OK")</f>
        <v>-</v>
      </c>
      <c r="AB51" s="22" t="str">
        <f>IF(IFERROR(SEARCH('[1]Критерии руб_рсч'!$C$55,J51),IFERROR(SEARCH('[1]Критерии руб_рсч'!$C$56,J51),IFERROR(SEARCH('[1]Критерии руб_рсч'!$C$57,J51),IFERROR(SEARCH('[1]Критерии руб_рсч'!$C$58,J51),IFERROR(SEARCH('[1]Критерии руб_рсч'!$C$59,J51),$AP$1)))))=$AP$1,"-","OK")</f>
        <v>-</v>
      </c>
      <c r="AC51" s="22" t="str">
        <f>IF(IFERROR(SEARCH('[1]Критерии руб_рсч'!$C$61,J51),IFERROR(SEARCH('[1]Критерии руб_рсч'!$C$62,J51),IFERROR(SEARCH('[1]Критерии руб_рсч'!$C$63,J51),IFERROR(SEARCH('[1]Критерии руб_рсч'!$C$64,J51),$AP$1))))=$AP$1,"-","OK")</f>
        <v>-</v>
      </c>
      <c r="AD51" s="22" t="str">
        <f>IF(IFERROR(SEARCH('[1]Критерии руб_рсч'!$C$66,J51),$AP$1)=$AP$1,"-","OK")</f>
        <v>-</v>
      </c>
      <c r="AE51" s="22" t="str">
        <f>IF(IFERROR(SEARCH('[1]Критерии руб_рсч'!$C$68,J51),IFERROR(SEARCH('[1]Критерии руб_рсч'!$C$69,J51),IFERROR(SEARCH('[1]Критерии руб_рсч'!$C$70,J51),IFERROR(SEARCH('[1]Критерии руб_рсч'!$C$71,J51),$AP$1))))=$AP$1,"-","OK")</f>
        <v>-</v>
      </c>
      <c r="AF51" s="22" t="str">
        <f>IF(IFERROR(SEARCH('[1]Критерии руб_рсч'!$C$73,J51),IFERROR(SEARCH('[1]Критерии руб_рсч'!$C$74,J51),IFERROR(SEARCH('[1]Критерии руб_рсч'!$C$75,J51),IFERROR(SEARCH('[1]Критерии руб_рсч'!$C$76,J51),$AP$1))))=$AP$1,"-","OK")</f>
        <v>-</v>
      </c>
      <c r="AG51" s="22" t="str">
        <f>IF(IFERROR(SEARCH('[1]Критерии руб_рсч'!$C$78,J51),IFERROR(SEARCH('[1]Критерии руб_рсч'!$C$79,J51),IFERROR(SEARCH('[1]Критерии руб_рсч'!$C$80,J51),IFERROR(SEARCH('[1]Критерии руб_рсч'!$C$81,J51),$AP$1))))=$AP$1,"-","OK")</f>
        <v>-</v>
      </c>
      <c r="AH51" s="22" t="str">
        <f>IF(IFERROR(SEARCH('[1]Критерии руб_рсч'!$C$83,J51),IFERROR(SEARCH('[1]Критерии руб_рсч'!$C$84,J51),$AP$1))=$AP$1,"-","OK")</f>
        <v>-</v>
      </c>
      <c r="AI51" s="22" t="str">
        <f>IF(IFERROR(SEARCH('[1]Критерии руб_рсч'!$C$86,J51),IFERROR(SEARCH('[1]Критерии руб_рсч'!$C$87,J51),IFERROR(SEARCH('[1]Критерии руб_рсч'!$C$88,J51),$AP$1)))=$AP$1,"-","OK")</f>
        <v>-</v>
      </c>
      <c r="AJ51" s="22" t="str">
        <f>IF(IFERROR(SEARCH('[1]Критерии руб_рсч'!$C$90,J51),IFERROR(SEARCH('[1]Критерии руб_рсч'!$C$91,J51),IFERROR(SEARCH('[1]Критерии руб_рсч'!$C$92,J51),IFERROR(SEARCH('[1]Критерии руб_рсч'!$C$93,J51),$AP$1))))=$AP$1,"-","OK")</f>
        <v>-</v>
      </c>
      <c r="AK51" s="22" t="str">
        <f>IF(IFERROR(SEARCH('[1]Критерии руб_рсч'!$C$95,J51),IFERROR(SEARCH('[1]Критерии руб_рсч'!$C$96,J51),IFERROR(SEARCH('[1]Критерии руб_рсч'!$C$97,J51),IFERROR(SEARCH('[1]Критерии руб_рсч'!$C$98,J51),IFERROR(SEARCH('[1]Критерии руб_рсч'!$C$99,J51),IFERROR(SEARCH('[1]Критерии руб_рсч'!$C$100,J51),$AP$1))))))=$AP$1,"-","OK")</f>
        <v>-</v>
      </c>
      <c r="AL51" s="22" t="str">
        <f>IF(IFERROR(SEARCH('[1]Критерии руб_рсч'!$C$102,J51),IFERROR(SEARCH('[1]Критерии руб_рсч'!$C$103,J51),IFERROR(SEARCH('[1]Критерии руб_рсч'!$C$104,J51),IFERROR(SEARCH('[1]Критерии руб_рсч'!$C$105,J51),IFERROR(SEARCH('[1]Критерии руб_рсч'!$C$106,J51),IFERROR(SEARCH('[1]Критерии руб_рсч'!$C$107,J51),$AP$1))))))=$AP$1,"-","OK")</f>
        <v>-</v>
      </c>
      <c r="AM51" s="22" t="str">
        <f>IF(IFERROR(SEARCH('[1]Критерии руб_рсч'!$C$109,J51),IFERROR(SEARCH('[1]Критерии руб_рсч'!$C$109,J51),$AP$1))=$AP$1,"-","OK")</f>
        <v>-</v>
      </c>
    </row>
    <row r="52" spans="1:39" s="18" customFormat="1">
      <c r="A52" s="18" t="s">
        <v>191</v>
      </c>
      <c r="B52" s="31" t="s">
        <v>189</v>
      </c>
      <c r="C52" s="15" t="s">
        <v>41</v>
      </c>
      <c r="D52" s="32">
        <v>33500</v>
      </c>
      <c r="E52" s="33">
        <v>0</v>
      </c>
      <c r="F52" s="34"/>
      <c r="G52" s="35"/>
      <c r="H52" s="36"/>
      <c r="I52" s="31" t="s">
        <v>71</v>
      </c>
      <c r="J52" s="31" t="s">
        <v>192</v>
      </c>
      <c r="K52" s="15" t="s">
        <v>42</v>
      </c>
      <c r="L52" s="16" t="str">
        <f>VLOOKUP(O52,[1]Справочник!$A$2:$B$44,2,0)</f>
        <v>опер</v>
      </c>
      <c r="M52" s="17">
        <v>2</v>
      </c>
      <c r="N52" s="37">
        <v>2015</v>
      </c>
      <c r="O52" s="16" t="str">
        <f t="shared" si="0"/>
        <v>income</v>
      </c>
      <c r="P52" s="38" t="s">
        <v>43</v>
      </c>
      <c r="Q52" s="18">
        <v>2</v>
      </c>
      <c r="R52" s="39">
        <v>2015</v>
      </c>
      <c r="S52" s="39" t="s">
        <v>44</v>
      </c>
      <c r="T52" s="31" t="s">
        <v>87</v>
      </c>
      <c r="U52" s="40" t="str">
        <f>IF(IFERROR(SEARCH('[1]Критерии руб_рсч'!$C$2,J52),IFERROR(SEARCH('[1]Критерии руб_рсч'!$C$3,J52),IFERROR(SEARCH('[1]Критерии руб_рсч'!$C$4,J52),IFERROR(SEARCH('[1]Критерии руб_рсч'!$C$5,J52),IFERROR(SEARCH('[1]Критерии руб_рсч'!$C$6,J52),IFERROR(SEARCH('[1]Критерии руб_рсч'!$C$7,J52),IFERROR(SEARCH('[1]Критерии руб_рсч'!$C$8,J52),IFERROR(SEARCH('[1]Критерии руб_рсч'!$C$8,J52),IFERROR(SEARCH('[1]Критерии руб_рсч'!$C$10,J52),IFERROR(SEARCH('[1]Критерии руб_рсч'!$C$11,J52),"-"))))))))))=$AP$1,"-","OK")</f>
        <v>-</v>
      </c>
      <c r="V52" s="40" t="str">
        <f>IF(IFERROR(SEARCH('[1]Критерии руб_рсч'!$C$13,J52),IFERROR(SEARCH('[1]Критерии руб_рсч'!$C$14,J52),IFERROR(SEARCH('[1]Критерии руб_рсч'!$C$15,J52),IFERROR(SEARCH('[1]Критерии руб_рсч'!$C$16,J52),IFERROR(SEARCH('[1]Критерии руб_рсч'!$C$17,J52),IFERROR(SEARCH('[1]Критерии руб_рсч'!$C$18,J52),IFERROR(SEARCH('[1]Критерии руб_рсч'!$C$19,J52),IFERROR(SEARCH('[1]Критерии руб_рсч'!$C$20,J52),IFERROR(SEARCH('[1]Критерии руб_рсч'!$C$21,J52),IFERROR(SEARCH('[1]Критерии руб_рсч'!$C$22,J52),IFERROR(SEARCH('[1]Критерии руб_рсч'!$C$23,J52),IFERROR(SEARCH('[1]Критерии руб_рсч'!$C$24,J52),IFERROR(SEARCH('[1]Критерии руб_рсч'!$C$25,J52),IFERROR(SEARCH('[1]Критерии руб_рсч'!$C$26,J52),$AP$1))))))))))))))=$AP$1,"-","OK")</f>
        <v>-</v>
      </c>
      <c r="W52" s="40" t="str">
        <f>IF(IFERROR(SEARCH('[1]Критерии руб_рсч'!$C$28,J52),IFERROR(SEARCH('[1]Критерии руб_рсч'!$C$29,J52),IFERROR(SEARCH('[1]Критерии руб_рсч'!$C$30,J52),$AP$1)))=$AP$1,"-","OK")</f>
        <v>-</v>
      </c>
      <c r="X52" s="40" t="str">
        <f>IF(IFERROR(SEARCH('[1]Критерии руб_рсч'!$C$32,J52),IFERROR(SEARCH('[1]Критерии руб_рсч'!$C$33,J52),IFERROR(SEARCH('[1]Критерии руб_рсч'!$C$34,J52),IFERROR(SEARCH('[1]Критерии руб_рсч'!$C$35,J52),IFERROR(SEARCH('[1]Критерии руб_рсч'!$C$36,J52),$AP$1)))))=$AP$1,"-","OK")</f>
        <v>-</v>
      </c>
      <c r="Y52" s="40" t="str">
        <f>IF(IFERROR(SEARCH('[1]Критерии руб_рсч'!$C$38,J52),IFERROR(SEARCH('[1]Критерии руб_рсч'!$C$39,J52),IFERROR(SEARCH('[1]Критерии руб_рсч'!$C$40,J52),IFERROR(SEARCH('[1]Критерии руб_рсч'!$C$41,J52),IFERROR(SEARCH('[1]Критерии руб_рсч'!$C$42,J52),IFERROR(SEARCH('[1]Критерии руб_рсч'!$C$43,J52),$AP$1))))))=$AP$1,"-","OK")</f>
        <v>-</v>
      </c>
      <c r="Z52" s="40" t="str">
        <f>IF(IFERROR(SEARCH('[1]Критерии руб_рсч'!$C$45,J52),IFERROR(SEARCH('[1]Критерии руб_рсч'!$C$46,J52),IFERROR(SEARCH('[1]Критерии руб_рсч'!$C$47,J52),IFERROR(SEARCH('[1]Критерии руб_рсч'!$C$48,J52),IFERROR(SEARCH('[1]Критерии руб_рсч'!$C$49,J52),IFERROR(SEARCH('[1]Критерии руб_рсч'!$C$50,J52),IFERROR(SEARCH('[1]Критерии руб_рсч'!$C$51,J52),$AP$1)))))))=$AP$1,"-","OK")</f>
        <v>-</v>
      </c>
      <c r="AA52" s="40" t="str">
        <f>IF(IFERROR(SEARCH('[1]Критерии руб_рсч'!$C$53,J52),$AP$1)=$AP$1,"-","OK")</f>
        <v>-</v>
      </c>
      <c r="AB52" s="40" t="str">
        <f>IF(IFERROR(SEARCH('[1]Критерии руб_рсч'!$C$55,J52),IFERROR(SEARCH('[1]Критерии руб_рсч'!$C$56,J52),IFERROR(SEARCH('[1]Критерии руб_рсч'!$C$57,J52),IFERROR(SEARCH('[1]Критерии руб_рсч'!$C$58,J52),IFERROR(SEARCH('[1]Критерии руб_рсч'!$C$59,J52),$AP$1)))))=$AP$1,"-","OK")</f>
        <v>-</v>
      </c>
      <c r="AC52" s="40" t="str">
        <f>IF(IFERROR(SEARCH('[1]Критерии руб_рсч'!$C$61,J52),IFERROR(SEARCH('[1]Критерии руб_рсч'!$C$62,J52),IFERROR(SEARCH('[1]Критерии руб_рсч'!$C$63,J52),IFERROR(SEARCH('[1]Критерии руб_рсч'!$C$64,J52),$AP$1))))=$AP$1,"-","OK")</f>
        <v>-</v>
      </c>
      <c r="AD52" s="40" t="str">
        <f>IF(IFERROR(SEARCH('[1]Критерии руб_рсч'!$C$66,J52),$AP$1)=$AP$1,"-","OK")</f>
        <v>-</v>
      </c>
      <c r="AE52" s="40" t="str">
        <f>IF(IFERROR(SEARCH('[1]Критерии руб_рсч'!$C$68,J52),IFERROR(SEARCH('[1]Критерии руб_рсч'!$C$69,J52),IFERROR(SEARCH('[1]Критерии руб_рсч'!$C$70,J52),IFERROR(SEARCH('[1]Критерии руб_рсч'!$C$71,J52),$AP$1))))=$AP$1,"-","OK")</f>
        <v>-</v>
      </c>
      <c r="AF52" s="40" t="str">
        <f>IF(IFERROR(SEARCH('[1]Критерии руб_рсч'!$C$73,J52),IFERROR(SEARCH('[1]Критерии руб_рсч'!$C$74,J52),IFERROR(SEARCH('[1]Критерии руб_рсч'!$C$75,J52),IFERROR(SEARCH('[1]Критерии руб_рсч'!$C$76,J52),$AP$1))))=$AP$1,"-","OK")</f>
        <v>-</v>
      </c>
      <c r="AG52" s="40" t="str">
        <f>IF(IFERROR(SEARCH('[1]Критерии руб_рсч'!$C$78,J52),IFERROR(SEARCH('[1]Критерии руб_рсч'!$C$79,J52),IFERROR(SEARCH('[1]Критерии руб_рсч'!$C$80,J52),IFERROR(SEARCH('[1]Критерии руб_рсч'!$C$81,J52),$AP$1))))=$AP$1,"-","OK")</f>
        <v>-</v>
      </c>
      <c r="AH52" s="40" t="str">
        <f>IF(IFERROR(SEARCH('[1]Критерии руб_рсч'!$C$83,J52),IFERROR(SEARCH('[1]Критерии руб_рсч'!$C$84,J52),$AP$1))=$AP$1,"-","OK")</f>
        <v>-</v>
      </c>
      <c r="AI52" s="40" t="str">
        <f>IF(IFERROR(SEARCH('[1]Критерии руб_рсч'!$C$86,J52),IFERROR(SEARCH('[1]Критерии руб_рсч'!$C$87,J52),IFERROR(SEARCH('[1]Критерии руб_рсч'!$C$88,J52),$AP$1)))=$AP$1,"-","OK")</f>
        <v>-</v>
      </c>
      <c r="AJ52" s="40" t="str">
        <f>IF(IFERROR(SEARCH('[1]Критерии руб_рсч'!$C$90,J52),IFERROR(SEARCH('[1]Критерии руб_рсч'!$C$91,J52),IFERROR(SEARCH('[1]Критерии руб_рсч'!$C$92,J52),IFERROR(SEARCH('[1]Критерии руб_рсч'!$C$93,J52),$AP$1))))=$AP$1,"-","OK")</f>
        <v>-</v>
      </c>
      <c r="AK52" s="40" t="str">
        <f>IF(IFERROR(SEARCH('[1]Критерии руб_рсч'!$C$95,J52),IFERROR(SEARCH('[1]Критерии руб_рсч'!$C$96,J52),IFERROR(SEARCH('[1]Критерии руб_рсч'!$C$97,J52),IFERROR(SEARCH('[1]Критерии руб_рсч'!$C$98,J52),IFERROR(SEARCH('[1]Критерии руб_рсч'!$C$99,J52),IFERROR(SEARCH('[1]Критерии руб_рсч'!$C$100,J52),$AP$1))))))=$AP$1,"-","OK")</f>
        <v>-</v>
      </c>
      <c r="AL52" s="40" t="str">
        <f>IF(IFERROR(SEARCH('[1]Критерии руб_рсч'!$C$102,J52),IFERROR(SEARCH('[1]Критерии руб_рсч'!$C$103,J52),IFERROR(SEARCH('[1]Критерии руб_рсч'!$C$104,J52),IFERROR(SEARCH('[1]Критерии руб_рсч'!$C$105,J52),IFERROR(SEARCH('[1]Критерии руб_рсч'!$C$106,J52),IFERROR(SEARCH('[1]Критерии руб_рсч'!$C$107,J52),$AP$1))))))=$AP$1,"-","OK")</f>
        <v>-</v>
      </c>
      <c r="AM52" s="40" t="str">
        <f>IF(IFERROR(SEARCH('[1]Критерии руб_рсч'!$C$109,J52),IFERROR(SEARCH('[1]Критерии руб_рсч'!$C$109,J52),$AP$1))=$AP$1,"-","OK")</f>
        <v>-</v>
      </c>
    </row>
    <row r="53" spans="1:39">
      <c r="F53" s="43"/>
    </row>
    <row r="54" spans="1:39">
      <c r="F54" s="43"/>
    </row>
  </sheetData>
  <autoFilter ref="A1:AP54"/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 enableFormatConditionsCalculation="0">
    <tabColor theme="7" tint="0.39997558519241921"/>
  </sheetPr>
  <dimension ref="A1:C131"/>
  <sheetViews>
    <sheetView tabSelected="1" topLeftCell="A2" zoomScale="150" zoomScaleNormal="150" zoomScalePageLayoutView="150" workbookViewId="0">
      <selection activeCell="B24" sqref="B24"/>
    </sheetView>
  </sheetViews>
  <sheetFormatPr baseColWidth="10" defaultRowHeight="13" x14ac:dyDescent="0"/>
  <cols>
    <col min="1" max="1" width="10.83203125" style="46"/>
    <col min="2" max="2" width="10.83203125" style="47"/>
    <col min="3" max="3" width="67" style="46" bestFit="1" customWidth="1"/>
    <col min="4" max="16384" width="10.83203125" style="46"/>
  </cols>
  <sheetData>
    <row r="1" spans="1:3">
      <c r="A1" s="46" t="s">
        <v>195</v>
      </c>
    </row>
    <row r="2" spans="1:3">
      <c r="B2" s="48" t="s">
        <v>20</v>
      </c>
      <c r="C2" s="46" t="s">
        <v>196</v>
      </c>
    </row>
    <row r="3" spans="1:3">
      <c r="C3" s="46" t="s">
        <v>197</v>
      </c>
    </row>
    <row r="4" spans="1:3">
      <c r="C4" s="46" t="s">
        <v>198</v>
      </c>
    </row>
    <row r="5" spans="1:3">
      <c r="C5" s="46" t="s">
        <v>199</v>
      </c>
    </row>
    <row r="6" spans="1:3">
      <c r="C6" s="46" t="s">
        <v>200</v>
      </c>
    </row>
    <row r="7" spans="1:3">
      <c r="C7" s="46" t="s">
        <v>201</v>
      </c>
    </row>
    <row r="8" spans="1:3">
      <c r="C8" s="46" t="s">
        <v>202</v>
      </c>
    </row>
    <row r="9" spans="1:3">
      <c r="C9" s="46" t="s">
        <v>203</v>
      </c>
    </row>
    <row r="10" spans="1:3">
      <c r="C10" s="46" t="s">
        <v>204</v>
      </c>
    </row>
    <row r="11" spans="1:3">
      <c r="C11" s="46" t="s">
        <v>205</v>
      </c>
    </row>
    <row r="13" spans="1:3">
      <c r="B13" s="48" t="s">
        <v>21</v>
      </c>
      <c r="C13" s="49" t="s">
        <v>206</v>
      </c>
    </row>
    <row r="14" spans="1:3">
      <c r="B14" s="41"/>
      <c r="C14" s="49" t="s">
        <v>207</v>
      </c>
    </row>
    <row r="15" spans="1:3">
      <c r="B15" s="41"/>
      <c r="C15" s="49" t="s">
        <v>208</v>
      </c>
    </row>
    <row r="16" spans="1:3">
      <c r="B16" s="41"/>
      <c r="C16" s="49" t="s">
        <v>209</v>
      </c>
    </row>
    <row r="17" spans="2:3">
      <c r="B17" s="41"/>
      <c r="C17" s="49" t="s">
        <v>210</v>
      </c>
    </row>
    <row r="18" spans="2:3">
      <c r="B18" s="41"/>
      <c r="C18" s="49" t="s">
        <v>211</v>
      </c>
    </row>
    <row r="19" spans="2:3">
      <c r="B19" s="41"/>
      <c r="C19" s="49" t="s">
        <v>212</v>
      </c>
    </row>
    <row r="20" spans="2:3">
      <c r="B20" s="41"/>
      <c r="C20" s="49" t="s">
        <v>213</v>
      </c>
    </row>
    <row r="21" spans="2:3">
      <c r="B21" s="41"/>
      <c r="C21" s="49" t="s">
        <v>214</v>
      </c>
    </row>
    <row r="22" spans="2:3">
      <c r="B22" s="41"/>
      <c r="C22" s="49" t="s">
        <v>215</v>
      </c>
    </row>
    <row r="23" spans="2:3">
      <c r="B23" s="41"/>
      <c r="C23" s="49" t="s">
        <v>216</v>
      </c>
    </row>
    <row r="24" spans="2:3">
      <c r="B24" s="41"/>
      <c r="C24" s="49" t="s">
        <v>217</v>
      </c>
    </row>
    <row r="25" spans="2:3">
      <c r="B25" s="41"/>
      <c r="C25" s="49" t="s">
        <v>218</v>
      </c>
    </row>
    <row r="26" spans="2:3">
      <c r="B26" s="41"/>
      <c r="C26" s="49" t="s">
        <v>219</v>
      </c>
    </row>
    <row r="27" spans="2:3">
      <c r="B27" s="41"/>
    </row>
    <row r="28" spans="2:3">
      <c r="B28" s="48" t="s">
        <v>22</v>
      </c>
      <c r="C28" s="46" t="s">
        <v>220</v>
      </c>
    </row>
    <row r="29" spans="2:3">
      <c r="B29" s="41"/>
      <c r="C29" s="46" t="s">
        <v>221</v>
      </c>
    </row>
    <row r="30" spans="2:3">
      <c r="B30" s="41"/>
      <c r="C30" s="46" t="s">
        <v>222</v>
      </c>
    </row>
    <row r="31" spans="2:3">
      <c r="B31" s="41"/>
    </row>
    <row r="32" spans="2:3">
      <c r="B32" s="48" t="s">
        <v>23</v>
      </c>
      <c r="C32" s="46" t="s">
        <v>223</v>
      </c>
    </row>
    <row r="33" spans="2:3">
      <c r="B33" s="41"/>
      <c r="C33" s="46" t="s">
        <v>224</v>
      </c>
    </row>
    <row r="34" spans="2:3">
      <c r="B34" s="41"/>
      <c r="C34" s="46" t="s">
        <v>225</v>
      </c>
    </row>
    <row r="35" spans="2:3">
      <c r="B35" s="41"/>
      <c r="C35" s="46" t="s">
        <v>226</v>
      </c>
    </row>
    <row r="36" spans="2:3">
      <c r="B36" s="41"/>
      <c r="C36" s="46" t="s">
        <v>227</v>
      </c>
    </row>
    <row r="37" spans="2:3">
      <c r="B37" s="41"/>
    </row>
    <row r="38" spans="2:3">
      <c r="B38" s="48" t="s">
        <v>24</v>
      </c>
      <c r="C38" s="46" t="s">
        <v>228</v>
      </c>
    </row>
    <row r="39" spans="2:3">
      <c r="B39" s="41"/>
      <c r="C39" s="46" t="s">
        <v>229</v>
      </c>
    </row>
    <row r="40" spans="2:3">
      <c r="B40" s="41"/>
      <c r="C40" s="46" t="s">
        <v>230</v>
      </c>
    </row>
    <row r="41" spans="2:3">
      <c r="B41" s="41"/>
      <c r="C41" s="46" t="s">
        <v>231</v>
      </c>
    </row>
    <row r="42" spans="2:3">
      <c r="B42" s="41"/>
      <c r="C42" s="46" t="s">
        <v>232</v>
      </c>
    </row>
    <row r="43" spans="2:3">
      <c r="B43" s="41"/>
      <c r="C43" s="50" t="s">
        <v>60</v>
      </c>
    </row>
    <row r="44" spans="2:3">
      <c r="B44" s="41"/>
    </row>
    <row r="45" spans="2:3">
      <c r="B45" s="48" t="s">
        <v>25</v>
      </c>
      <c r="C45" s="46" t="s">
        <v>233</v>
      </c>
    </row>
    <row r="46" spans="2:3">
      <c r="B46" s="41"/>
      <c r="C46" s="46" t="s">
        <v>234</v>
      </c>
    </row>
    <row r="47" spans="2:3">
      <c r="B47" s="41"/>
      <c r="C47" s="46" t="s">
        <v>235</v>
      </c>
    </row>
    <row r="48" spans="2:3">
      <c r="B48" s="41"/>
      <c r="C48" s="46" t="s">
        <v>236</v>
      </c>
    </row>
    <row r="49" spans="2:3">
      <c r="B49" s="41"/>
      <c r="C49" s="46" t="s">
        <v>237</v>
      </c>
    </row>
    <row r="50" spans="2:3">
      <c r="B50" s="41"/>
      <c r="C50" s="46" t="s">
        <v>238</v>
      </c>
    </row>
    <row r="51" spans="2:3">
      <c r="B51" s="41"/>
      <c r="C51" s="46" t="s">
        <v>239</v>
      </c>
    </row>
    <row r="52" spans="2:3">
      <c r="B52" s="41"/>
    </row>
    <row r="53" spans="2:3">
      <c r="B53" s="48" t="s">
        <v>26</v>
      </c>
      <c r="C53" s="46" t="str">
        <f>[2]taxes!B2</f>
        <v>минимальный налог</v>
      </c>
    </row>
    <row r="55" spans="2:3">
      <c r="B55" s="48" t="s">
        <v>27</v>
      </c>
      <c r="C55" s="46" t="s">
        <v>240</v>
      </c>
    </row>
    <row r="56" spans="2:3">
      <c r="B56" s="41"/>
      <c r="C56" s="46" t="s">
        <v>241</v>
      </c>
    </row>
    <row r="57" spans="2:3">
      <c r="B57" s="41"/>
      <c r="C57" s="46" t="s">
        <v>242</v>
      </c>
    </row>
    <row r="58" spans="2:3">
      <c r="B58" s="41"/>
      <c r="C58" s="46" t="s">
        <v>243</v>
      </c>
    </row>
    <row r="59" spans="2:3">
      <c r="B59" s="41"/>
      <c r="C59" s="46" t="s">
        <v>244</v>
      </c>
    </row>
    <row r="60" spans="2:3">
      <c r="B60" s="41"/>
    </row>
    <row r="61" spans="2:3">
      <c r="B61" s="48" t="s">
        <v>28</v>
      </c>
      <c r="C61" s="46" t="s">
        <v>245</v>
      </c>
    </row>
    <row r="62" spans="2:3">
      <c r="B62" s="41"/>
      <c r="C62" s="46" t="s">
        <v>246</v>
      </c>
    </row>
    <row r="63" spans="2:3">
      <c r="B63" s="41"/>
      <c r="C63" s="46" t="s">
        <v>247</v>
      </c>
    </row>
    <row r="64" spans="2:3">
      <c r="B64" s="41"/>
      <c r="C64" s="46" t="s">
        <v>248</v>
      </c>
    </row>
    <row r="66" spans="2:3">
      <c r="B66" s="48" t="s">
        <v>29</v>
      </c>
      <c r="C66" s="46" t="s">
        <v>249</v>
      </c>
    </row>
    <row r="68" spans="2:3">
      <c r="B68" s="48" t="s">
        <v>30</v>
      </c>
      <c r="C68" s="46" t="s">
        <v>250</v>
      </c>
    </row>
    <row r="69" spans="2:3">
      <c r="C69" s="46" t="s">
        <v>251</v>
      </c>
    </row>
    <row r="70" spans="2:3">
      <c r="C70" s="46" t="s">
        <v>252</v>
      </c>
    </row>
    <row r="71" spans="2:3">
      <c r="C71" s="46" t="s">
        <v>58</v>
      </c>
    </row>
    <row r="73" spans="2:3">
      <c r="B73" s="48" t="s">
        <v>31</v>
      </c>
      <c r="C73" s="46" t="s">
        <v>68</v>
      </c>
    </row>
    <row r="74" spans="2:3">
      <c r="C74" s="46" t="s">
        <v>253</v>
      </c>
    </row>
    <row r="75" spans="2:3">
      <c r="C75" s="46" t="s">
        <v>254</v>
      </c>
    </row>
    <row r="76" spans="2:3">
      <c r="C76" s="46" t="s">
        <v>57</v>
      </c>
    </row>
    <row r="78" spans="2:3">
      <c r="B78" s="48" t="s">
        <v>32</v>
      </c>
      <c r="C78" s="51" t="s">
        <v>255</v>
      </c>
    </row>
    <row r="79" spans="2:3">
      <c r="C79" s="46" t="s">
        <v>59</v>
      </c>
    </row>
    <row r="80" spans="2:3">
      <c r="C80" s="46" t="s">
        <v>256</v>
      </c>
    </row>
    <row r="81" spans="2:3">
      <c r="C81" s="46" t="s">
        <v>257</v>
      </c>
    </row>
    <row r="83" spans="2:3">
      <c r="B83" s="48" t="s">
        <v>33</v>
      </c>
      <c r="C83" s="46" t="s">
        <v>258</v>
      </c>
    </row>
    <row r="84" spans="2:3">
      <c r="B84" s="41"/>
      <c r="C84" s="46" t="s">
        <v>259</v>
      </c>
    </row>
    <row r="86" spans="2:3">
      <c r="B86" s="48" t="s">
        <v>34</v>
      </c>
      <c r="C86" s="46" t="s">
        <v>260</v>
      </c>
    </row>
    <row r="87" spans="2:3">
      <c r="C87" s="46" t="s">
        <v>261</v>
      </c>
    </row>
    <row r="88" spans="2:3">
      <c r="C88" s="46" t="s">
        <v>260</v>
      </c>
    </row>
    <row r="90" spans="2:3">
      <c r="B90" s="52" t="s">
        <v>35</v>
      </c>
      <c r="C90" s="46" t="s">
        <v>262</v>
      </c>
    </row>
    <row r="91" spans="2:3">
      <c r="C91" s="46" t="s">
        <v>263</v>
      </c>
    </row>
    <row r="92" spans="2:3">
      <c r="C92" s="46" t="s">
        <v>264</v>
      </c>
    </row>
    <row r="93" spans="2:3">
      <c r="C93" s="46" t="s">
        <v>265</v>
      </c>
    </row>
    <row r="95" spans="2:3">
      <c r="B95" s="48" t="s">
        <v>36</v>
      </c>
      <c r="C95" s="46" t="s">
        <v>266</v>
      </c>
    </row>
    <row r="96" spans="2:3">
      <c r="C96" s="46" t="s">
        <v>267</v>
      </c>
    </row>
    <row r="97" spans="2:3">
      <c r="C97" s="46" t="s">
        <v>268</v>
      </c>
    </row>
    <row r="98" spans="2:3">
      <c r="C98" s="46" t="s">
        <v>269</v>
      </c>
    </row>
    <row r="99" spans="2:3">
      <c r="C99" s="46" t="s">
        <v>270</v>
      </c>
    </row>
    <row r="100" spans="2:3">
      <c r="C100" s="46" t="s">
        <v>271</v>
      </c>
    </row>
    <row r="102" spans="2:3">
      <c r="B102" s="52" t="s">
        <v>37</v>
      </c>
      <c r="C102" s="46" t="s">
        <v>272</v>
      </c>
    </row>
    <row r="103" spans="2:3">
      <c r="C103" s="46" t="s">
        <v>273</v>
      </c>
    </row>
    <row r="104" spans="2:3">
      <c r="C104" s="46" t="s">
        <v>274</v>
      </c>
    </row>
    <row r="105" spans="2:3">
      <c r="C105" s="46" t="s">
        <v>275</v>
      </c>
    </row>
    <row r="106" spans="2:3">
      <c r="C106" s="46" t="s">
        <v>276</v>
      </c>
    </row>
    <row r="107" spans="2:3">
      <c r="C107" s="46" t="s">
        <v>277</v>
      </c>
    </row>
    <row r="109" spans="2:3">
      <c r="B109" s="48" t="s">
        <v>38</v>
      </c>
      <c r="C109" s="46" t="s">
        <v>278</v>
      </c>
    </row>
    <row r="113" spans="2:2">
      <c r="B113" s="48" t="s">
        <v>66</v>
      </c>
    </row>
    <row r="114" spans="2:2">
      <c r="B114" s="48" t="s">
        <v>67</v>
      </c>
    </row>
    <row r="115" spans="2:2">
      <c r="B115" s="48" t="s">
        <v>76</v>
      </c>
    </row>
    <row r="117" spans="2:2">
      <c r="B117" s="48" t="s">
        <v>48</v>
      </c>
    </row>
    <row r="118" spans="2:2">
      <c r="B118" s="48" t="s">
        <v>49</v>
      </c>
    </row>
    <row r="119" spans="2:2">
      <c r="B119" s="48" t="s">
        <v>50</v>
      </c>
    </row>
    <row r="120" spans="2:2">
      <c r="B120" s="48" t="s">
        <v>51</v>
      </c>
    </row>
    <row r="121" spans="2:2">
      <c r="B121" s="48" t="s">
        <v>52</v>
      </c>
    </row>
    <row r="122" spans="2:2">
      <c r="B122" s="48" t="s">
        <v>53</v>
      </c>
    </row>
    <row r="123" spans="2:2">
      <c r="B123" s="48" t="s">
        <v>54</v>
      </c>
    </row>
    <row r="124" spans="2:2">
      <c r="B124" s="48" t="s">
        <v>55</v>
      </c>
    </row>
    <row r="125" spans="2:2">
      <c r="B125" s="48" t="s">
        <v>62</v>
      </c>
    </row>
    <row r="126" spans="2:2">
      <c r="B126" s="48" t="s">
        <v>63</v>
      </c>
    </row>
    <row r="128" spans="2:2">
      <c r="B128" s="52" t="s">
        <v>56</v>
      </c>
    </row>
    <row r="131" spans="2:2">
      <c r="B131" s="52" t="s">
        <v>64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 enableFormatConditionsCalculation="0"/>
  <dimension ref="A1:B44"/>
  <sheetViews>
    <sheetView topLeftCell="A18" workbookViewId="0">
      <selection activeCell="G22" sqref="G22"/>
    </sheetView>
  </sheetViews>
  <sheetFormatPr baseColWidth="10" defaultRowHeight="15" x14ac:dyDescent="0"/>
  <cols>
    <col min="1" max="1" width="22.33203125" style="55" bestFit="1" customWidth="1"/>
    <col min="2" max="16384" width="10.83203125" style="55"/>
  </cols>
  <sheetData>
    <row r="1" spans="1:2" ht="36">
      <c r="A1" s="53" t="s">
        <v>14</v>
      </c>
      <c r="B1" s="54" t="s">
        <v>11</v>
      </c>
    </row>
    <row r="2" spans="1:2">
      <c r="A2" s="56" t="s">
        <v>53</v>
      </c>
      <c r="B2" s="57" t="s">
        <v>47</v>
      </c>
    </row>
    <row r="3" spans="1:2">
      <c r="A3" s="56" t="s">
        <v>48</v>
      </c>
      <c r="B3" s="57" t="s">
        <v>47</v>
      </c>
    </row>
    <row r="4" spans="1:2">
      <c r="A4" s="56" t="s">
        <v>55</v>
      </c>
      <c r="B4" s="57" t="s">
        <v>47</v>
      </c>
    </row>
    <row r="5" spans="1:2">
      <c r="A5" s="56" t="s">
        <v>49</v>
      </c>
      <c r="B5" s="57" t="s">
        <v>47</v>
      </c>
    </row>
    <row r="6" spans="1:2">
      <c r="A6" s="56" t="s">
        <v>51</v>
      </c>
      <c r="B6" s="57" t="s">
        <v>47</v>
      </c>
    </row>
    <row r="7" spans="1:2">
      <c r="A7" s="56" t="s">
        <v>52</v>
      </c>
      <c r="B7" s="57" t="s">
        <v>47</v>
      </c>
    </row>
    <row r="8" spans="1:2">
      <c r="A8" s="56" t="s">
        <v>62</v>
      </c>
      <c r="B8" s="57" t="s">
        <v>47</v>
      </c>
    </row>
    <row r="9" spans="1:2">
      <c r="A9" s="56" t="s">
        <v>54</v>
      </c>
      <c r="B9" s="57" t="s">
        <v>47</v>
      </c>
    </row>
    <row r="10" spans="1:2">
      <c r="A10" s="56" t="s">
        <v>50</v>
      </c>
      <c r="B10" s="57" t="s">
        <v>47</v>
      </c>
    </row>
    <row r="11" spans="1:2">
      <c r="A11" s="56" t="s">
        <v>279</v>
      </c>
      <c r="B11" s="57" t="s">
        <v>47</v>
      </c>
    </row>
    <row r="12" spans="1:2">
      <c r="A12" s="56" t="s">
        <v>280</v>
      </c>
      <c r="B12" s="57" t="s">
        <v>45</v>
      </c>
    </row>
    <row r="13" spans="1:2">
      <c r="A13" s="56" t="s">
        <v>281</v>
      </c>
      <c r="B13" s="57" t="s">
        <v>45</v>
      </c>
    </row>
    <row r="14" spans="1:2">
      <c r="A14" s="56" t="s">
        <v>282</v>
      </c>
      <c r="B14" s="57" t="s">
        <v>45</v>
      </c>
    </row>
    <row r="15" spans="1:2">
      <c r="A15" s="56" t="s">
        <v>283</v>
      </c>
      <c r="B15" s="57" t="s">
        <v>45</v>
      </c>
    </row>
    <row r="16" spans="1:2">
      <c r="A16" s="56" t="s">
        <v>284</v>
      </c>
      <c r="B16" s="57" t="s">
        <v>45</v>
      </c>
    </row>
    <row r="17" spans="1:2">
      <c r="A17" s="56" t="s">
        <v>66</v>
      </c>
      <c r="B17" s="57" t="s">
        <v>45</v>
      </c>
    </row>
    <row r="18" spans="1:2">
      <c r="A18" s="56" t="s">
        <v>285</v>
      </c>
      <c r="B18" s="57" t="s">
        <v>45</v>
      </c>
    </row>
    <row r="19" spans="1:2">
      <c r="A19" s="56" t="s">
        <v>36</v>
      </c>
      <c r="B19" s="57" t="s">
        <v>45</v>
      </c>
    </row>
    <row r="20" spans="1:2">
      <c r="A20" s="56" t="s">
        <v>75</v>
      </c>
      <c r="B20" s="57" t="s">
        <v>45</v>
      </c>
    </row>
    <row r="21" spans="1:2">
      <c r="A21" s="56" t="s">
        <v>21</v>
      </c>
      <c r="B21" s="57" t="s">
        <v>45</v>
      </c>
    </row>
    <row r="22" spans="1:2">
      <c r="A22" s="56" t="s">
        <v>33</v>
      </c>
      <c r="B22" s="57" t="s">
        <v>45</v>
      </c>
    </row>
    <row r="23" spans="1:2">
      <c r="A23" s="56" t="s">
        <v>31</v>
      </c>
      <c r="B23" s="57" t="s">
        <v>45</v>
      </c>
    </row>
    <row r="24" spans="1:2">
      <c r="A24" s="56" t="s">
        <v>32</v>
      </c>
      <c r="B24" s="57" t="s">
        <v>45</v>
      </c>
    </row>
    <row r="25" spans="1:2">
      <c r="A25" s="56" t="s">
        <v>37</v>
      </c>
      <c r="B25" s="57" t="s">
        <v>45</v>
      </c>
    </row>
    <row r="26" spans="1:2">
      <c r="A26" s="56" t="s">
        <v>35</v>
      </c>
      <c r="B26" s="57" t="s">
        <v>45</v>
      </c>
    </row>
    <row r="27" spans="1:2">
      <c r="A27" s="56" t="s">
        <v>56</v>
      </c>
      <c r="B27" s="57" t="s">
        <v>45</v>
      </c>
    </row>
    <row r="28" spans="1:2">
      <c r="A28" s="56" t="s">
        <v>64</v>
      </c>
      <c r="B28" s="57" t="s">
        <v>45</v>
      </c>
    </row>
    <row r="29" spans="1:2">
      <c r="A29" s="56" t="s">
        <v>29</v>
      </c>
      <c r="B29" s="57" t="s">
        <v>45</v>
      </c>
    </row>
    <row r="30" spans="1:2">
      <c r="A30" s="56" t="s">
        <v>28</v>
      </c>
      <c r="B30" s="57" t="s">
        <v>45</v>
      </c>
    </row>
    <row r="31" spans="1:2">
      <c r="A31" s="56" t="s">
        <v>23</v>
      </c>
      <c r="B31" s="57" t="s">
        <v>45</v>
      </c>
    </row>
    <row r="32" spans="1:2">
      <c r="A32" s="56" t="s">
        <v>25</v>
      </c>
      <c r="B32" s="57" t="s">
        <v>45</v>
      </c>
    </row>
    <row r="33" spans="1:2">
      <c r="A33" s="56" t="s">
        <v>22</v>
      </c>
      <c r="B33" s="57" t="s">
        <v>45</v>
      </c>
    </row>
    <row r="34" spans="1:2">
      <c r="A34" s="56" t="s">
        <v>34</v>
      </c>
      <c r="B34" s="57" t="s">
        <v>45</v>
      </c>
    </row>
    <row r="35" spans="1:2">
      <c r="A35" s="56" t="s">
        <v>194</v>
      </c>
      <c r="B35" s="57" t="s">
        <v>45</v>
      </c>
    </row>
    <row r="36" spans="1:2">
      <c r="A36" s="56" t="s">
        <v>30</v>
      </c>
      <c r="B36" s="57" t="s">
        <v>45</v>
      </c>
    </row>
    <row r="37" spans="1:2">
      <c r="A37" s="56" t="s">
        <v>26</v>
      </c>
      <c r="B37" s="57" t="s">
        <v>45</v>
      </c>
    </row>
    <row r="38" spans="1:2">
      <c r="A38" s="56" t="s">
        <v>27</v>
      </c>
      <c r="B38" s="57" t="s">
        <v>45</v>
      </c>
    </row>
    <row r="39" spans="1:2">
      <c r="A39" s="56" t="s">
        <v>67</v>
      </c>
      <c r="B39" s="57" t="s">
        <v>45</v>
      </c>
    </row>
    <row r="40" spans="1:2">
      <c r="A40" s="56" t="s">
        <v>193</v>
      </c>
      <c r="B40" s="57" t="s">
        <v>45</v>
      </c>
    </row>
    <row r="41" spans="1:2">
      <c r="A41" s="56" t="s">
        <v>79</v>
      </c>
      <c r="B41" s="57" t="s">
        <v>45</v>
      </c>
    </row>
    <row r="42" spans="1:2">
      <c r="A42" s="57" t="s">
        <v>92</v>
      </c>
      <c r="B42" s="57" t="s">
        <v>45</v>
      </c>
    </row>
    <row r="43" spans="1:2">
      <c r="A43" s="56" t="s">
        <v>24</v>
      </c>
      <c r="B43" s="57" t="s">
        <v>46</v>
      </c>
    </row>
    <row r="44" spans="1:2">
      <c r="A44" s="56" t="s">
        <v>20</v>
      </c>
      <c r="B44" s="57" t="s">
        <v>20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рсч_руб</vt:lpstr>
      <vt:lpstr>Критерии руб_рсч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 Savin</dc:creator>
  <cp:lastModifiedBy>Miron Savin</cp:lastModifiedBy>
  <dcterms:created xsi:type="dcterms:W3CDTF">2015-03-08T16:26:21Z</dcterms:created>
  <dcterms:modified xsi:type="dcterms:W3CDTF">2015-03-08T17:19:38Z</dcterms:modified>
</cp:coreProperties>
</file>