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8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Лист1!$B$2:$Q$82</definedName>
  </definedNames>
  <calcPr calcId="152511"/>
</workbook>
</file>

<file path=xl/calcChain.xml><?xml version="1.0" encoding="utf-8"?>
<calcChain xmlns="http://schemas.openxmlformats.org/spreadsheetml/2006/main">
  <c r="F71" i="1" l="1"/>
  <c r="G71" i="1"/>
  <c r="H71" i="1"/>
  <c r="I71" i="1"/>
  <c r="J71" i="1"/>
  <c r="K71" i="1"/>
  <c r="L71" i="1"/>
  <c r="M71" i="1"/>
  <c r="N71" i="1"/>
  <c r="O71" i="1"/>
  <c r="P71" i="1"/>
  <c r="E53" i="1"/>
  <c r="F53" i="1"/>
  <c r="G53" i="1"/>
  <c r="H53" i="1"/>
  <c r="I53" i="1"/>
  <c r="J53" i="1"/>
  <c r="K53" i="1"/>
  <c r="L53" i="1"/>
  <c r="M53" i="1"/>
  <c r="N53" i="1"/>
  <c r="O53" i="1"/>
  <c r="P53" i="1"/>
  <c r="E29" i="1"/>
  <c r="F29" i="1"/>
  <c r="G29" i="1"/>
  <c r="H29" i="1"/>
  <c r="I29" i="1"/>
  <c r="J29" i="1"/>
  <c r="K29" i="1"/>
  <c r="L29" i="1"/>
  <c r="M29" i="1"/>
  <c r="N29" i="1"/>
  <c r="O29" i="1"/>
  <c r="P29" i="1"/>
  <c r="E23" i="1"/>
  <c r="F23" i="1"/>
  <c r="G23" i="1"/>
  <c r="H23" i="1"/>
  <c r="I23" i="1"/>
  <c r="J23" i="1"/>
  <c r="K23" i="1"/>
  <c r="L23" i="1"/>
  <c r="M23" i="1"/>
  <c r="N23" i="1"/>
  <c r="O23" i="1"/>
  <c r="P23" i="1"/>
  <c r="E11" i="1"/>
  <c r="F11" i="1"/>
  <c r="G11" i="1"/>
  <c r="H11" i="1"/>
  <c r="I11" i="1"/>
  <c r="J11" i="1"/>
  <c r="K11" i="1"/>
  <c r="L11" i="1"/>
  <c r="M11" i="1"/>
  <c r="N11" i="1"/>
  <c r="O11" i="1"/>
  <c r="P11" i="1"/>
  <c r="E5" i="1"/>
  <c r="F5" i="1"/>
  <c r="G5" i="1"/>
  <c r="H5" i="1"/>
  <c r="I5" i="1"/>
  <c r="J5" i="1"/>
  <c r="K5" i="1"/>
  <c r="L5" i="1"/>
  <c r="M5" i="1"/>
  <c r="N5" i="1"/>
  <c r="O5" i="1"/>
  <c r="P5" i="1"/>
  <c r="E71" i="1"/>
  <c r="Q7" i="1"/>
  <c r="Q8" i="1"/>
  <c r="Q13" i="1"/>
  <c r="Q14" i="1"/>
  <c r="Q25" i="1"/>
  <c r="Q26" i="1"/>
  <c r="Q44" i="1" s="1"/>
  <c r="Q31" i="1"/>
  <c r="Q32" i="1"/>
  <c r="Q50" i="1" s="1"/>
  <c r="P49" i="1"/>
  <c r="Q55" i="1"/>
  <c r="Q56" i="1"/>
  <c r="Q73" i="1"/>
  <c r="Q74" i="1"/>
  <c r="F43" i="1"/>
  <c r="G43" i="1"/>
  <c r="H43" i="1"/>
  <c r="I43" i="1"/>
  <c r="J43" i="1"/>
  <c r="K43" i="1"/>
  <c r="L43" i="1"/>
  <c r="M43" i="1"/>
  <c r="N43" i="1"/>
  <c r="O43" i="1"/>
  <c r="P43" i="1"/>
  <c r="F37" i="1"/>
  <c r="G37" i="1"/>
  <c r="H37" i="1"/>
  <c r="I37" i="1"/>
  <c r="J37" i="1"/>
  <c r="K37" i="1"/>
  <c r="L37" i="1"/>
  <c r="M37" i="1"/>
  <c r="N37" i="1"/>
  <c r="O37" i="1"/>
  <c r="P37" i="1"/>
  <c r="F49" i="1"/>
  <c r="G49" i="1"/>
  <c r="H49" i="1"/>
  <c r="I49" i="1"/>
  <c r="J49" i="1"/>
  <c r="K49" i="1"/>
  <c r="L49" i="1"/>
  <c r="M49" i="1"/>
  <c r="N49" i="1"/>
  <c r="O49" i="1"/>
  <c r="F50" i="1"/>
  <c r="G50" i="1"/>
  <c r="H50" i="1"/>
  <c r="I50" i="1"/>
  <c r="J50" i="1"/>
  <c r="K50" i="1"/>
  <c r="L50" i="1"/>
  <c r="M50" i="1"/>
  <c r="N50" i="1"/>
  <c r="O50" i="1"/>
  <c r="P50" i="1"/>
  <c r="F44" i="1"/>
  <c r="G44" i="1"/>
  <c r="H44" i="1"/>
  <c r="I44" i="1"/>
  <c r="J44" i="1"/>
  <c r="K44" i="1"/>
  <c r="L44" i="1"/>
  <c r="M44" i="1"/>
  <c r="N44" i="1"/>
  <c r="O44" i="1"/>
  <c r="P44" i="1"/>
  <c r="F38" i="1"/>
  <c r="G38" i="1"/>
  <c r="H38" i="1"/>
  <c r="I38" i="1"/>
  <c r="J38" i="1"/>
  <c r="K38" i="1"/>
  <c r="L38" i="1"/>
  <c r="M38" i="1"/>
  <c r="N38" i="1"/>
  <c r="O38" i="1"/>
  <c r="P38" i="1"/>
  <c r="F19" i="1"/>
  <c r="G19" i="1"/>
  <c r="H19" i="1"/>
  <c r="I19" i="1"/>
  <c r="J19" i="1"/>
  <c r="K19" i="1"/>
  <c r="L19" i="1"/>
  <c r="M19" i="1"/>
  <c r="N19" i="1"/>
  <c r="O19" i="1"/>
  <c r="P19" i="1"/>
  <c r="F20" i="1"/>
  <c r="G20" i="1"/>
  <c r="H20" i="1"/>
  <c r="I20" i="1"/>
  <c r="J20" i="1"/>
  <c r="K20" i="1"/>
  <c r="L20" i="1"/>
  <c r="M20" i="1"/>
  <c r="N20" i="1"/>
  <c r="O20" i="1"/>
  <c r="P20" i="1"/>
  <c r="Q9" i="1"/>
  <c r="Q15" i="1"/>
  <c r="Q27" i="1"/>
  <c r="Q33" i="1"/>
  <c r="Q57" i="1"/>
  <c r="Q75" i="1"/>
  <c r="E50" i="1"/>
  <c r="E51" i="1"/>
  <c r="F51" i="1"/>
  <c r="G51" i="1"/>
  <c r="H51" i="1"/>
  <c r="I51" i="1"/>
  <c r="J51" i="1"/>
  <c r="K51" i="1"/>
  <c r="L51" i="1"/>
  <c r="M51" i="1"/>
  <c r="N51" i="1"/>
  <c r="O51" i="1"/>
  <c r="P51" i="1"/>
  <c r="E44" i="1"/>
  <c r="E45" i="1"/>
  <c r="F45" i="1"/>
  <c r="G45" i="1"/>
  <c r="H45" i="1"/>
  <c r="I45" i="1"/>
  <c r="J45" i="1"/>
  <c r="K45" i="1"/>
  <c r="L45" i="1"/>
  <c r="M45" i="1"/>
  <c r="N45" i="1"/>
  <c r="O45" i="1"/>
  <c r="P45" i="1"/>
  <c r="E38" i="1"/>
  <c r="E39" i="1"/>
  <c r="F39" i="1"/>
  <c r="G39" i="1"/>
  <c r="H39" i="1"/>
  <c r="I39" i="1"/>
  <c r="J39" i="1"/>
  <c r="K39" i="1"/>
  <c r="L39" i="1"/>
  <c r="M39" i="1"/>
  <c r="N39" i="1"/>
  <c r="O39" i="1"/>
  <c r="P39" i="1"/>
  <c r="E20" i="1"/>
  <c r="E21" i="1"/>
  <c r="F21" i="1"/>
  <c r="G21" i="1"/>
  <c r="H21" i="1"/>
  <c r="I21" i="1"/>
  <c r="J21" i="1"/>
  <c r="K21" i="1"/>
  <c r="L21" i="1"/>
  <c r="M21" i="1"/>
  <c r="N21" i="1"/>
  <c r="O21" i="1"/>
  <c r="P21" i="1"/>
  <c r="Q37" i="1" l="1"/>
  <c r="Q20" i="1"/>
  <c r="Q45" i="1"/>
  <c r="Q49" i="1"/>
  <c r="E17" i="1"/>
  <c r="E41" i="1"/>
  <c r="Q21" i="1"/>
  <c r="E35" i="1"/>
  <c r="E47" i="1"/>
  <c r="Q39" i="1"/>
  <c r="Q51" i="1"/>
  <c r="O17" i="1"/>
  <c r="M17" i="1"/>
  <c r="K17" i="1"/>
  <c r="I17" i="1"/>
  <c r="G17" i="1"/>
  <c r="N47" i="1"/>
  <c r="L47" i="1"/>
  <c r="J47" i="1"/>
  <c r="H47" i="1"/>
  <c r="F47" i="1"/>
  <c r="P35" i="1"/>
  <c r="N35" i="1"/>
  <c r="L35" i="1"/>
  <c r="J35" i="1"/>
  <c r="H35" i="1"/>
  <c r="F35" i="1"/>
  <c r="O41" i="1"/>
  <c r="M41" i="1"/>
  <c r="K41" i="1"/>
  <c r="I41" i="1"/>
  <c r="G41" i="1"/>
  <c r="P17" i="1"/>
  <c r="N17" i="1"/>
  <c r="L17" i="1"/>
  <c r="J17" i="1"/>
  <c r="H17" i="1"/>
  <c r="F17" i="1"/>
  <c r="O47" i="1"/>
  <c r="M47" i="1"/>
  <c r="K47" i="1"/>
  <c r="I47" i="1"/>
  <c r="G47" i="1"/>
  <c r="O35" i="1"/>
  <c r="M35" i="1"/>
  <c r="K35" i="1"/>
  <c r="I35" i="1"/>
  <c r="G35" i="1"/>
  <c r="P41" i="1"/>
  <c r="N41" i="1"/>
  <c r="L41" i="1"/>
  <c r="J41" i="1"/>
  <c r="H41" i="1"/>
  <c r="F41" i="1"/>
  <c r="Q71" i="1"/>
  <c r="Q53" i="1"/>
  <c r="P47" i="1"/>
  <c r="Q23" i="1"/>
  <c r="Q11" i="1"/>
  <c r="Q43" i="1"/>
  <c r="Q5" i="1"/>
  <c r="Q29" i="1"/>
  <c r="Q19" i="1"/>
  <c r="Q38" i="1"/>
  <c r="Q41" i="1" l="1"/>
  <c r="Q47" i="1"/>
  <c r="Q17" i="1"/>
  <c r="Q35" i="1"/>
</calcChain>
</file>

<file path=xl/sharedStrings.xml><?xml version="1.0" encoding="utf-8"?>
<sst xmlns="http://schemas.openxmlformats.org/spreadsheetml/2006/main" count="109" uniqueCount="36">
  <si>
    <t>2011-2012</t>
  </si>
  <si>
    <t>2012-2013</t>
  </si>
  <si>
    <t>2013-2014</t>
  </si>
  <si>
    <t>2014-2015</t>
  </si>
  <si>
    <t>2015-2016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</si>
  <si>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</si>
  <si>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</si>
  <si>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</si>
  <si>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</si>
  <si>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</si>
  <si>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</si>
  <si>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</si>
  <si>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</si>
  <si>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</si>
  <si>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</si>
  <si>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</si>
  <si>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</si>
  <si>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Показатели</t>
  </si>
  <si>
    <t>среднее</t>
  </si>
  <si>
    <t>Отчетный месяц</t>
  </si>
  <si>
    <t>Отчетный
период</t>
  </si>
  <si>
    <t>№</t>
  </si>
  <si>
    <t>Объем розничных продаж, евро</t>
  </si>
  <si>
    <t>Объем розничных продаж держателям карт системы лояльности, евро</t>
  </si>
  <si>
    <t>Доля объема продаж держателям карт, %</t>
  </si>
  <si>
    <t>Количество чеков, шт</t>
  </si>
  <si>
    <t>Количество чеков держателям карт системы лояльности, шт</t>
  </si>
  <si>
    <t>Доля количества чеков держателям карт, %</t>
  </si>
  <si>
    <t>Средний чек, евро</t>
  </si>
  <si>
    <t>Средний чек держателя карт системы лояльности, евро</t>
  </si>
  <si>
    <t>АКБ за период (количество карт предъявленных за месяц), шт</t>
  </si>
  <si>
    <t xml:space="preserve">Кол-во лояльных клиентов (клиент совершивший за 6 мес  3 и более чеков по 13  Euro и более)
</t>
  </si>
  <si>
    <t xml:space="preserve">Кол-во клиентов (авторизированных ) за период
</t>
  </si>
  <si>
    <t>Кол-во новых клиентов (авторизированных ) (Количество выданных новых карт?)</t>
  </si>
  <si>
    <t xml:space="preserve">Кол-во потерянных  клиентов (авторизированных без покупок более 6 мес  ) 
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</si>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</sst>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Fill="1"/>
    <xf numFmtId="0" fontId="0" fillId="0" borderId="0" xfId="0"/>
    <xf numFmtId="0" fontId="0" fillId="0" borderId="1" xfId="0" applyBorder="1"/>
    <xf numFmtId="0" fontId="0" fillId="0" borderId="10" xfId="0" applyBorder="1"/>
    <xf numFmtId="0" fontId="0" fillId="0" borderId="4" xfId="0" applyBorder="1"/>
    <xf numFmtId="0" fontId="0" fillId="0" borderId="6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1" fillId="0" borderId="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21" xfId="0" applyFont="1" applyBorder="1" applyAlignment="1">
      <alignment horizontal="left" indent="3"/>
    </xf>
    <xf numFmtId="0" fontId="0" fillId="0" borderId="22" xfId="0" applyBorder="1"/>
    <xf numFmtId="0" fontId="0" fillId="0" borderId="23" xfId="0" applyBorder="1"/>
    <xf numFmtId="0" fontId="0" fillId="0" borderId="20" xfId="0" applyBorder="1"/>
    <xf numFmtId="0" fontId="0" fillId="0" borderId="22" xfId="0" applyFill="1" applyBorder="1"/>
    <xf numFmtId="0" fontId="0" fillId="0" borderId="23" xfId="0" applyFill="1" applyBorder="1"/>
    <xf numFmtId="0" fontId="0" fillId="0" borderId="20" xfId="0" applyFill="1" applyBorder="1"/>
    <xf numFmtId="0" fontId="0" fillId="0" borderId="24" xfId="0" applyBorder="1"/>
    <xf numFmtId="0" fontId="1" fillId="0" borderId="5" xfId="0" applyFont="1" applyBorder="1" applyAlignment="1">
      <alignment horizontal="left" indent="3"/>
    </xf>
    <xf numFmtId="0" fontId="0" fillId="0" borderId="14" xfId="0" applyBorder="1" applyAlignment="1">
      <alignment horizontal="center"/>
    </xf>
    <xf numFmtId="0" fontId="0" fillId="0" borderId="5" xfId="0" applyBorder="1"/>
    <xf numFmtId="0" fontId="2" fillId="0" borderId="29" xfId="0" applyFont="1" applyBorder="1" applyAlignment="1">
      <alignment horizontal="center" vertical="center"/>
    </xf>
    <xf numFmtId="0" fontId="0" fillId="0" borderId="28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7" xfId="0" applyBorder="1"/>
    <xf numFmtId="0" fontId="0" fillId="0" borderId="16" xfId="0" applyBorder="1"/>
    <xf numFmtId="0" fontId="0" fillId="0" borderId="15" xfId="0" applyBorder="1"/>
    <xf numFmtId="164" fontId="0" fillId="0" borderId="6" xfId="0" applyNumberFormat="1" applyBorder="1"/>
    <xf numFmtId="10" fontId="0" fillId="0" borderId="6" xfId="1" applyNumberFormat="1" applyFont="1" applyBorder="1"/>
    <xf numFmtId="3" fontId="0" fillId="0" borderId="6" xfId="0" applyNumberFormat="1" applyBorder="1"/>
    <xf numFmtId="164" fontId="0" fillId="0" borderId="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28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4" xfId="0" applyNumberFormat="1" applyBorder="1"/>
    <xf numFmtId="164" fontId="0" fillId="0" borderId="30" xfId="0" applyNumberFormat="1" applyBorder="1"/>
    <xf numFmtId="164" fontId="0" fillId="0" borderId="16" xfId="0" applyNumberFormat="1" applyBorder="1"/>
    <xf numFmtId="164" fontId="0" fillId="0" borderId="31" xfId="0" applyNumberFormat="1" applyBorder="1"/>
    <xf numFmtId="164" fontId="0" fillId="0" borderId="17" xfId="0" applyNumberFormat="1" applyBorder="1"/>
    <xf numFmtId="164" fontId="0" fillId="0" borderId="7" xfId="0" applyNumberFormat="1" applyBorder="1"/>
    <xf numFmtId="164" fontId="0" fillId="0" borderId="2" xfId="0" applyNumberFormat="1" applyBorder="1"/>
    <xf numFmtId="164" fontId="0" fillId="0" borderId="32" xfId="0" applyNumberFormat="1" applyBorder="1"/>
    <xf numFmtId="164" fontId="0" fillId="0" borderId="15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28" xfId="0" applyNumberFormat="1" applyBorder="1"/>
    <xf numFmtId="3" fontId="0" fillId="0" borderId="5" xfId="0" applyNumberFormat="1" applyBorder="1"/>
    <xf numFmtId="3" fontId="0" fillId="0" borderId="9" xfId="0" applyNumberFormat="1" applyBorder="1"/>
    <xf numFmtId="3" fontId="0" fillId="0" borderId="4" xfId="0" applyNumberFormat="1" applyBorder="1"/>
    <xf numFmtId="3" fontId="0" fillId="0" borderId="30" xfId="0" applyNumberFormat="1" applyBorder="1"/>
    <xf numFmtId="3" fontId="0" fillId="0" borderId="16" xfId="0" applyNumberFormat="1" applyBorder="1"/>
    <xf numFmtId="3" fontId="0" fillId="0" borderId="1" xfId="0" applyNumberFormat="1" applyBorder="1"/>
    <xf numFmtId="3" fontId="0" fillId="0" borderId="31" xfId="0" applyNumberFormat="1" applyBorder="1"/>
    <xf numFmtId="3" fontId="0" fillId="0" borderId="17" xfId="0" applyNumberFormat="1" applyBorder="1"/>
    <xf numFmtId="3" fontId="0" fillId="0" borderId="7" xfId="0" applyNumberFormat="1" applyBorder="1"/>
    <xf numFmtId="3" fontId="0" fillId="0" borderId="2" xfId="0" applyNumberFormat="1" applyBorder="1"/>
    <xf numFmtId="3" fontId="0" fillId="0" borderId="32" xfId="0" applyNumberFormat="1" applyBorder="1"/>
    <xf numFmtId="3" fontId="0" fillId="0" borderId="15" xfId="0" applyNumberFormat="1" applyBorder="1"/>
    <xf numFmtId="10" fontId="0" fillId="0" borderId="12" xfId="1" applyNumberFormat="1" applyFont="1" applyBorder="1"/>
    <xf numFmtId="10" fontId="0" fillId="0" borderId="13" xfId="1" applyNumberFormat="1" applyFont="1" applyBorder="1"/>
    <xf numFmtId="10" fontId="0" fillId="0" borderId="28" xfId="1" applyNumberFormat="1" applyFont="1" applyBorder="1"/>
    <xf numFmtId="10" fontId="0" fillId="0" borderId="5" xfId="1" applyNumberFormat="1" applyFont="1" applyBorder="1"/>
    <xf numFmtId="10" fontId="0" fillId="0" borderId="9" xfId="1" applyNumberFormat="1" applyFont="1" applyBorder="1"/>
    <xf numFmtId="10" fontId="0" fillId="0" borderId="4" xfId="1" applyNumberFormat="1" applyFont="1" applyBorder="1"/>
    <xf numFmtId="10" fontId="0" fillId="0" borderId="30" xfId="1" applyNumberFormat="1" applyFont="1" applyBorder="1"/>
    <xf numFmtId="10" fontId="0" fillId="0" borderId="16" xfId="1" applyNumberFormat="1" applyFont="1" applyBorder="1"/>
    <xf numFmtId="10" fontId="0" fillId="0" borderId="1" xfId="1" applyNumberFormat="1" applyFont="1" applyBorder="1"/>
    <xf numFmtId="10" fontId="0" fillId="0" borderId="31" xfId="1" applyNumberFormat="1" applyFont="1" applyBorder="1"/>
    <xf numFmtId="10" fontId="0" fillId="0" borderId="17" xfId="1" applyNumberFormat="1" applyFont="1" applyBorder="1"/>
    <xf numFmtId="10" fontId="0" fillId="0" borderId="7" xfId="1" applyNumberFormat="1" applyFont="1" applyBorder="1"/>
    <xf numFmtId="10" fontId="0" fillId="0" borderId="2" xfId="1" applyNumberFormat="1" applyFont="1" applyBorder="1"/>
    <xf numFmtId="10" fontId="0" fillId="0" borderId="32" xfId="1" applyNumberFormat="1" applyFont="1" applyBorder="1"/>
    <xf numFmtId="10" fontId="0" fillId="0" borderId="15" xfId="1" applyNumberFormat="1" applyFont="1" applyBorder="1"/>
    <xf numFmtId="164" fontId="0" fillId="0" borderId="14" xfId="0" applyNumberFormat="1" applyBorder="1"/>
    <xf numFmtId="164" fontId="0" fillId="0" borderId="18" xfId="0" applyNumberFormat="1" applyBorder="1"/>
    <xf numFmtId="164" fontId="0" fillId="0" borderId="34" xfId="0" applyNumberFormat="1" applyBorder="1"/>
    <xf numFmtId="0" fontId="0" fillId="0" borderId="35" xfId="0" applyBorder="1"/>
    <xf numFmtId="164" fontId="0" fillId="0" borderId="35" xfId="0" applyNumberFormat="1" applyBorder="1"/>
    <xf numFmtId="164" fontId="0" fillId="0" borderId="36" xfId="0" applyNumberFormat="1" applyBorder="1"/>
    <xf numFmtId="3" fontId="0" fillId="0" borderId="14" xfId="0" applyNumberFormat="1" applyBorder="1"/>
    <xf numFmtId="3" fontId="0" fillId="0" borderId="18" xfId="0" applyNumberFormat="1" applyBorder="1"/>
    <xf numFmtId="3" fontId="0" fillId="0" borderId="34" xfId="0" applyNumberFormat="1" applyBorder="1"/>
    <xf numFmtId="3" fontId="0" fillId="0" borderId="35" xfId="0" applyNumberFormat="1" applyBorder="1"/>
    <xf numFmtId="3" fontId="0" fillId="0" borderId="36" xfId="0" applyNumberFormat="1" applyBorder="1"/>
    <xf numFmtId="0" fontId="1" fillId="0" borderId="26" xfId="0" applyFont="1" applyBorder="1" applyAlignment="1">
      <alignment horizontal="left" indent="3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25" xfId="0" applyFont="1" applyBorder="1" applyAlignment="1">
      <alignment horizontal="left" indent="3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</sheetPr>
  <dimension ref="B1:S82"/>
  <sheetViews>
    <sheetView tabSelected="1" zoomScale="70" zoomScaleNormal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C2" sqref="C2:C3"/>
    </sheetView>
  </sheetViews>
  <sheetFormatPr defaultRowHeight="15" outlineLevelRow="1" x14ac:dyDescent="0.25"/>
  <cols>
    <col min="1" max="1" width="3.7109375" customWidth="1"/>
    <col min="2" max="2" width="6.85546875" bestFit="1" customWidth="1"/>
    <col min="3" max="3" width="69.140625" customWidth="1"/>
    <col min="4" max="4" width="13.5703125" customWidth="1"/>
    <col min="5" max="17" width="15.5703125" customWidth="1"/>
  </cols>
  <sheetData>
    <row r="1" spans="2:19" ht="15.75" thickBot="1" x14ac:dyDescent="0.3"/>
    <row r="2" spans="2:19" ht="15.75" thickBot="1" x14ac:dyDescent="0.3">
      <c r="B2" s="103" t="s">
        <v>21</v>
      </c>
      <c r="C2" s="111" t="s">
        <v>17</v>
      </c>
      <c r="D2" s="110" t="s">
        <v>20</v>
      </c>
      <c r="E2" s="107" t="s">
        <v>19</v>
      </c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105" t="s">
        <v>35</v>
      </c>
    </row>
    <row r="3" spans="2:19" ht="15.75" thickBot="1" x14ac:dyDescent="0.3">
      <c r="B3" s="104"/>
      <c r="C3" s="112"/>
      <c r="D3" s="104"/>
      <c r="E3" s="8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31" t="s">
        <v>16</v>
      </c>
      <c r="Q3" s="106"/>
    </row>
    <row r="4" spans="2:19" ht="15.75" outlineLevel="1" thickBot="1" x14ac:dyDescent="0.3">
      <c r="B4" s="99"/>
      <c r="C4" s="23"/>
      <c r="D4" s="18" t="s">
        <v>4</v>
      </c>
      <c r="E4" s="11"/>
      <c r="F4" s="10"/>
      <c r="G4" s="10"/>
      <c r="H4" s="10"/>
      <c r="I4" s="10"/>
      <c r="J4" s="10"/>
      <c r="K4" s="10"/>
      <c r="L4" s="10"/>
      <c r="M4" s="10"/>
      <c r="N4" s="10"/>
      <c r="O4" s="10"/>
      <c r="P4" s="35"/>
      <c r="Q4" s="39"/>
    </row>
    <row r="5" spans="2:19" ht="15.75" thickBot="1" x14ac:dyDescent="0.3">
      <c r="B5" s="28">
        <v>52</v>
      </c>
      <c r="C5" s="20" t="s">
        <v>22</v>
      </c>
      <c r="D5" s="15" t="s">
        <v>18</v>
      </c>
      <c r="E5" s="44">
        <f t="shared" ref="E5:Q5" si="0">AVERAGE(E6:E10)</f>
        <v>479272.375</v>
      </c>
      <c r="F5" s="45">
        <f t="shared" si="0"/>
        <v>259651.81333333332</v>
      </c>
      <c r="G5" s="45">
        <f t="shared" si="0"/>
        <v>278441.0633333333</v>
      </c>
      <c r="H5" s="45">
        <f t="shared" si="0"/>
        <v>300767.78999999998</v>
      </c>
      <c r="I5" s="45">
        <f t="shared" si="0"/>
        <v>301240.62333333335</v>
      </c>
      <c r="J5" s="45">
        <f t="shared" si="0"/>
        <v>315035.63999999996</v>
      </c>
      <c r="K5" s="45">
        <f t="shared" si="0"/>
        <v>298013.29333333333</v>
      </c>
      <c r="L5" s="45">
        <f t="shared" si="0"/>
        <v>341703.76</v>
      </c>
      <c r="M5" s="45">
        <f t="shared" si="0"/>
        <v>331449.21666666667</v>
      </c>
      <c r="N5" s="45">
        <f t="shared" si="0"/>
        <v>550752.7466666667</v>
      </c>
      <c r="O5" s="45">
        <f t="shared" si="0"/>
        <v>349754.14333333337</v>
      </c>
      <c r="P5" s="46">
        <f t="shared" si="0"/>
        <v>335107.28999999998</v>
      </c>
      <c r="Q5" s="47">
        <f t="shared" si="0"/>
        <v>3981432.2966666669</v>
      </c>
    </row>
    <row r="6" spans="2:19" outlineLevel="1" x14ac:dyDescent="0.25">
      <c r="B6" s="102"/>
      <c r="C6" s="21"/>
      <c r="D6" s="16" t="s">
        <v>0</v>
      </c>
      <c r="E6" s="48"/>
      <c r="F6" s="49"/>
      <c r="G6" s="49"/>
      <c r="H6" s="49"/>
      <c r="I6" s="49"/>
      <c r="J6" s="49"/>
      <c r="K6" s="49"/>
      <c r="L6" s="49"/>
      <c r="M6" s="49"/>
      <c r="N6" s="49"/>
      <c r="O6" s="49"/>
      <c r="P6" s="50"/>
      <c r="Q6" s="51"/>
      <c r="S6" s="2"/>
    </row>
    <row r="7" spans="2:19" outlineLevel="1" x14ac:dyDescent="0.25">
      <c r="B7" s="102"/>
      <c r="C7" s="22"/>
      <c r="D7" s="17" t="s">
        <v>1</v>
      </c>
      <c r="E7" s="40"/>
      <c r="F7" s="43">
        <v>88205.55</v>
      </c>
      <c r="G7" s="43">
        <v>161989.51</v>
      </c>
      <c r="H7" s="43">
        <v>180373.41</v>
      </c>
      <c r="I7" s="43">
        <v>187569.91</v>
      </c>
      <c r="J7" s="43">
        <v>200264.61</v>
      </c>
      <c r="K7" s="43">
        <v>194228.44</v>
      </c>
      <c r="L7" s="43">
        <v>200065.89</v>
      </c>
      <c r="M7" s="43">
        <v>206094.42</v>
      </c>
      <c r="N7" s="43">
        <v>374284.26</v>
      </c>
      <c r="O7" s="43">
        <v>249552.79</v>
      </c>
      <c r="P7" s="52">
        <v>281108.34999999998</v>
      </c>
      <c r="Q7" s="53">
        <f t="shared" ref="Q7:Q8" si="1">SUM(E7:P7)</f>
        <v>2323737.1399999997</v>
      </c>
      <c r="S7" s="2"/>
    </row>
    <row r="8" spans="2:19" outlineLevel="1" x14ac:dyDescent="0.25">
      <c r="B8" s="102"/>
      <c r="C8" s="22"/>
      <c r="D8" s="17" t="s">
        <v>2</v>
      </c>
      <c r="E8" s="40">
        <v>409342.66</v>
      </c>
      <c r="F8" s="43">
        <v>281888.86</v>
      </c>
      <c r="G8" s="43">
        <v>271335.65999999997</v>
      </c>
      <c r="H8" s="43">
        <v>302342.46999999997</v>
      </c>
      <c r="I8" s="43">
        <v>300597.09000000003</v>
      </c>
      <c r="J8" s="43">
        <v>306308.18</v>
      </c>
      <c r="K8" s="43">
        <v>265429.03000000003</v>
      </c>
      <c r="L8" s="43">
        <v>342644.78</v>
      </c>
      <c r="M8" s="43">
        <v>353294.26</v>
      </c>
      <c r="N8" s="43">
        <v>626875.43000000005</v>
      </c>
      <c r="O8" s="43">
        <v>394555.4</v>
      </c>
      <c r="P8" s="52">
        <v>373715.41</v>
      </c>
      <c r="Q8" s="53">
        <f t="shared" si="1"/>
        <v>4228329.2300000004</v>
      </c>
      <c r="S8" s="2"/>
    </row>
    <row r="9" spans="2:19" outlineLevel="1" x14ac:dyDescent="0.25">
      <c r="B9" s="102"/>
      <c r="C9" s="22"/>
      <c r="D9" s="17" t="s">
        <v>3</v>
      </c>
      <c r="E9" s="40">
        <v>549202.09</v>
      </c>
      <c r="F9" s="43">
        <v>408861.03</v>
      </c>
      <c r="G9" s="43">
        <v>401998.02</v>
      </c>
      <c r="H9" s="43">
        <v>419587.49</v>
      </c>
      <c r="I9" s="43">
        <v>415554.87</v>
      </c>
      <c r="J9" s="43">
        <v>438534.13</v>
      </c>
      <c r="K9" s="43">
        <v>434382.41</v>
      </c>
      <c r="L9" s="43">
        <v>482400.61</v>
      </c>
      <c r="M9" s="43">
        <v>434958.97</v>
      </c>
      <c r="N9" s="43">
        <v>651098.55000000005</v>
      </c>
      <c r="O9" s="43">
        <v>405154.24</v>
      </c>
      <c r="P9" s="52">
        <v>350498.11</v>
      </c>
      <c r="Q9" s="53">
        <f t="shared" ref="Q9" si="2">SUM(E9:P9)</f>
        <v>5392230.5200000005</v>
      </c>
      <c r="S9" s="2"/>
    </row>
    <row r="10" spans="2:19" ht="15.75" outlineLevel="1" thickBot="1" x14ac:dyDescent="0.3">
      <c r="B10" s="102"/>
      <c r="C10" s="23"/>
      <c r="D10" s="18" t="s">
        <v>4</v>
      </c>
      <c r="E10" s="54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57"/>
      <c r="S10" s="2"/>
    </row>
    <row r="11" spans="2:19" ht="15.75" thickBot="1" x14ac:dyDescent="0.3">
      <c r="B11" s="28">
        <v>53</v>
      </c>
      <c r="C11" s="20" t="s">
        <v>23</v>
      </c>
      <c r="D11" s="15" t="s">
        <v>18</v>
      </c>
      <c r="E11" s="44">
        <f t="shared" ref="E11:Q11" si="3">AVERAGE(E12:E16)</f>
        <v>352078.08999999997</v>
      </c>
      <c r="F11" s="45">
        <f t="shared" si="3"/>
        <v>190935.59</v>
      </c>
      <c r="G11" s="45">
        <f t="shared" si="3"/>
        <v>205754.88666666663</v>
      </c>
      <c r="H11" s="45">
        <f t="shared" si="3"/>
        <v>220538.06333333332</v>
      </c>
      <c r="I11" s="45">
        <f t="shared" si="3"/>
        <v>222569.36333333337</v>
      </c>
      <c r="J11" s="45">
        <f t="shared" si="3"/>
        <v>230573.34333333335</v>
      </c>
      <c r="K11" s="45">
        <f t="shared" si="3"/>
        <v>225703.38666666663</v>
      </c>
      <c r="L11" s="45">
        <f t="shared" si="3"/>
        <v>258321.35</v>
      </c>
      <c r="M11" s="45">
        <f t="shared" si="3"/>
        <v>247650.88999999998</v>
      </c>
      <c r="N11" s="45">
        <f t="shared" si="3"/>
        <v>406109.29666666663</v>
      </c>
      <c r="O11" s="45">
        <f t="shared" si="3"/>
        <v>266518.30666666664</v>
      </c>
      <c r="P11" s="46">
        <f t="shared" si="3"/>
        <v>253153.92000000001</v>
      </c>
      <c r="Q11" s="47">
        <f t="shared" si="3"/>
        <v>2962547.1233333331</v>
      </c>
      <c r="S11" s="2"/>
    </row>
    <row r="12" spans="2:19" outlineLevel="1" x14ac:dyDescent="0.25">
      <c r="B12" s="102"/>
      <c r="C12" s="21"/>
      <c r="D12" s="16" t="s">
        <v>0</v>
      </c>
      <c r="E12" s="48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50"/>
      <c r="Q12" s="51"/>
    </row>
    <row r="13" spans="2:19" outlineLevel="1" x14ac:dyDescent="0.25">
      <c r="B13" s="102"/>
      <c r="C13" s="22"/>
      <c r="D13" s="17" t="s">
        <v>1</v>
      </c>
      <c r="E13" s="40"/>
      <c r="F13" s="43">
        <v>57889.3</v>
      </c>
      <c r="G13" s="43">
        <v>120210.84</v>
      </c>
      <c r="H13" s="43">
        <v>133132.59</v>
      </c>
      <c r="I13" s="43">
        <v>137570.39000000001</v>
      </c>
      <c r="J13" s="43">
        <v>140436.47</v>
      </c>
      <c r="K13" s="43">
        <v>143422.95000000001</v>
      </c>
      <c r="L13" s="43">
        <v>150447.32</v>
      </c>
      <c r="M13" s="43">
        <v>149888.72</v>
      </c>
      <c r="N13" s="43">
        <v>267665.24</v>
      </c>
      <c r="O13" s="43">
        <v>188193.65</v>
      </c>
      <c r="P13" s="52">
        <v>202329.63</v>
      </c>
      <c r="Q13" s="53">
        <f t="shared" ref="Q13:Q14" si="4">SUM(E13:P13)</f>
        <v>1691187.1</v>
      </c>
    </row>
    <row r="14" spans="2:19" outlineLevel="1" x14ac:dyDescent="0.25">
      <c r="B14" s="102"/>
      <c r="C14" s="22"/>
      <c r="D14" s="17" t="s">
        <v>2</v>
      </c>
      <c r="E14" s="40">
        <v>295332.51</v>
      </c>
      <c r="F14" s="43">
        <v>200948.14</v>
      </c>
      <c r="G14" s="43">
        <v>194122.72</v>
      </c>
      <c r="H14" s="43">
        <v>208885.63</v>
      </c>
      <c r="I14" s="43">
        <v>214309.15</v>
      </c>
      <c r="J14" s="43">
        <v>226429.01</v>
      </c>
      <c r="K14" s="43">
        <v>196917.99</v>
      </c>
      <c r="L14" s="43">
        <v>252614.24</v>
      </c>
      <c r="M14" s="43">
        <v>261337.86</v>
      </c>
      <c r="N14" s="43">
        <v>454629.23</v>
      </c>
      <c r="O14" s="43">
        <v>292082.28999999998</v>
      </c>
      <c r="P14" s="52">
        <v>280904.46000000002</v>
      </c>
      <c r="Q14" s="53">
        <f t="shared" si="4"/>
        <v>3078513.23</v>
      </c>
    </row>
    <row r="15" spans="2:19" outlineLevel="1" x14ac:dyDescent="0.25">
      <c r="B15" s="102"/>
      <c r="C15" s="22"/>
      <c r="D15" s="17" t="s">
        <v>3</v>
      </c>
      <c r="E15" s="40">
        <v>408823.67</v>
      </c>
      <c r="F15" s="43">
        <v>313969.33</v>
      </c>
      <c r="G15" s="43">
        <v>302931.09999999998</v>
      </c>
      <c r="H15" s="43">
        <v>319595.96999999997</v>
      </c>
      <c r="I15" s="43">
        <v>315828.55</v>
      </c>
      <c r="J15" s="43">
        <v>324854.55</v>
      </c>
      <c r="K15" s="43">
        <v>336769.22</v>
      </c>
      <c r="L15" s="43">
        <v>371902.49</v>
      </c>
      <c r="M15" s="43">
        <v>331726.09000000003</v>
      </c>
      <c r="N15" s="43">
        <v>496033.42</v>
      </c>
      <c r="O15" s="43">
        <v>319278.98</v>
      </c>
      <c r="P15" s="52">
        <v>276227.67</v>
      </c>
      <c r="Q15" s="53">
        <f t="shared" ref="Q15" si="5">SUM(E15:P15)</f>
        <v>4117941.0399999996</v>
      </c>
    </row>
    <row r="16" spans="2:19" ht="15.75" outlineLevel="1" thickBot="1" x14ac:dyDescent="0.3">
      <c r="B16" s="102"/>
      <c r="C16" s="23"/>
      <c r="D16" s="18" t="s">
        <v>4</v>
      </c>
      <c r="E16" s="54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6"/>
      <c r="Q16" s="57"/>
    </row>
    <row r="17" spans="2:17" ht="15.75" thickBot="1" x14ac:dyDescent="0.3">
      <c r="B17" s="28">
        <v>54</v>
      </c>
      <c r="C17" s="20" t="s">
        <v>24</v>
      </c>
      <c r="D17" s="15" t="s">
        <v>18</v>
      </c>
      <c r="E17" s="73">
        <f t="shared" ref="E17:Q17" si="6">AVERAGE(E18:E22)</f>
        <v>0.7329378066532295</v>
      </c>
      <c r="F17" s="74">
        <f t="shared" si="6"/>
        <v>0.71235835747870446</v>
      </c>
      <c r="G17" s="74">
        <f t="shared" si="6"/>
        <v>0.73702926729581464</v>
      </c>
      <c r="H17" s="74">
        <f t="shared" si="6"/>
        <v>0.73022533774342036</v>
      </c>
      <c r="I17" s="74">
        <f t="shared" si="6"/>
        <v>0.73546554105115902</v>
      </c>
      <c r="J17" s="74">
        <f t="shared" si="6"/>
        <v>0.72708261802160334</v>
      </c>
      <c r="K17" s="74">
        <f t="shared" si="6"/>
        <v>0.75186417323185284</v>
      </c>
      <c r="L17" s="74">
        <f t="shared" si="6"/>
        <v>0.75339273485615532</v>
      </c>
      <c r="M17" s="74">
        <f t="shared" si="6"/>
        <v>0.74321989965478041</v>
      </c>
      <c r="N17" s="74">
        <f t="shared" si="6"/>
        <v>0.73407008744746838</v>
      </c>
      <c r="O17" s="74">
        <f t="shared" si="6"/>
        <v>0.76081624116643909</v>
      </c>
      <c r="P17" s="75">
        <f t="shared" si="6"/>
        <v>0.75317015259285436</v>
      </c>
      <c r="Q17" s="76">
        <f t="shared" si="6"/>
        <v>0.7398455136103812</v>
      </c>
    </row>
    <row r="18" spans="2:17" outlineLevel="1" x14ac:dyDescent="0.25">
      <c r="B18" s="102"/>
      <c r="C18" s="21"/>
      <c r="D18" s="16" t="s">
        <v>0</v>
      </c>
      <c r="E18" s="77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9"/>
      <c r="Q18" s="80"/>
    </row>
    <row r="19" spans="2:17" outlineLevel="1" x14ac:dyDescent="0.25">
      <c r="B19" s="102"/>
      <c r="C19" s="22"/>
      <c r="D19" s="17" t="s">
        <v>1</v>
      </c>
      <c r="E19" s="41"/>
      <c r="F19" s="81">
        <f t="shared" ref="F19:Q19" si="7">F13/F7</f>
        <v>0.65629997205391277</v>
      </c>
      <c r="G19" s="81">
        <f t="shared" si="7"/>
        <v>0.74209027485792134</v>
      </c>
      <c r="H19" s="81">
        <f t="shared" si="7"/>
        <v>0.73809432332625968</v>
      </c>
      <c r="I19" s="81">
        <f t="shared" si="7"/>
        <v>0.73343528287666193</v>
      </c>
      <c r="J19" s="81">
        <f t="shared" si="7"/>
        <v>0.7012545551607946</v>
      </c>
      <c r="K19" s="81">
        <f t="shared" si="7"/>
        <v>0.73842404335842893</v>
      </c>
      <c r="L19" s="81">
        <f t="shared" si="7"/>
        <v>0.75198885727097209</v>
      </c>
      <c r="M19" s="81">
        <f t="shared" si="7"/>
        <v>0.72728179637274992</v>
      </c>
      <c r="N19" s="81">
        <f t="shared" si="7"/>
        <v>0.71513891607410895</v>
      </c>
      <c r="O19" s="81">
        <f t="shared" si="7"/>
        <v>0.75412360647220167</v>
      </c>
      <c r="P19" s="82">
        <f t="shared" si="7"/>
        <v>0.71975674148419999</v>
      </c>
      <c r="Q19" s="83">
        <f t="shared" si="7"/>
        <v>0.72778761026300953</v>
      </c>
    </row>
    <row r="20" spans="2:17" outlineLevel="1" x14ac:dyDescent="0.25">
      <c r="B20" s="102"/>
      <c r="C20" s="22"/>
      <c r="D20" s="17" t="s">
        <v>2</v>
      </c>
      <c r="E20" s="41">
        <f t="shared" ref="E20:Q20" si="8">E14/E8</f>
        <v>0.72147992100310299</v>
      </c>
      <c r="F20" s="81">
        <f t="shared" si="8"/>
        <v>0.71286300565407246</v>
      </c>
      <c r="G20" s="81">
        <f t="shared" si="8"/>
        <v>0.71543386519855157</v>
      </c>
      <c r="H20" s="81">
        <f t="shared" si="8"/>
        <v>0.69089079678418985</v>
      </c>
      <c r="I20" s="81">
        <f t="shared" si="8"/>
        <v>0.71294485918010708</v>
      </c>
      <c r="J20" s="81">
        <f t="shared" si="8"/>
        <v>0.73921959903258216</v>
      </c>
      <c r="K20" s="81">
        <f t="shared" si="8"/>
        <v>0.7418856558380218</v>
      </c>
      <c r="L20" s="81">
        <f t="shared" si="8"/>
        <v>0.73724817871149229</v>
      </c>
      <c r="M20" s="81">
        <f t="shared" si="8"/>
        <v>0.73971725439298097</v>
      </c>
      <c r="N20" s="81">
        <f t="shared" si="8"/>
        <v>0.72523057730943441</v>
      </c>
      <c r="O20" s="81">
        <f t="shared" si="8"/>
        <v>0.7402820744564641</v>
      </c>
      <c r="P20" s="82">
        <f t="shared" si="8"/>
        <v>0.75165340385615897</v>
      </c>
      <c r="Q20" s="83">
        <f t="shared" si="8"/>
        <v>0.72806847871682867</v>
      </c>
    </row>
    <row r="21" spans="2:17" outlineLevel="1" x14ac:dyDescent="0.25">
      <c r="B21" s="102"/>
      <c r="C21" s="22"/>
      <c r="D21" s="17" t="s">
        <v>3</v>
      </c>
      <c r="E21" s="41">
        <f t="shared" ref="E21:P21" si="9">E15/E9</f>
        <v>0.744395692303356</v>
      </c>
      <c r="F21" s="81">
        <f t="shared" si="9"/>
        <v>0.76791209472812805</v>
      </c>
      <c r="G21" s="81">
        <f t="shared" si="9"/>
        <v>0.75356366183097112</v>
      </c>
      <c r="H21" s="81">
        <f t="shared" si="9"/>
        <v>0.76169089311981153</v>
      </c>
      <c r="I21" s="81">
        <f t="shared" si="9"/>
        <v>0.76001648109670805</v>
      </c>
      <c r="J21" s="81">
        <f t="shared" si="9"/>
        <v>0.74077369987143304</v>
      </c>
      <c r="K21" s="81">
        <f t="shared" si="9"/>
        <v>0.77528282049910813</v>
      </c>
      <c r="L21" s="81">
        <f t="shared" si="9"/>
        <v>0.77094116858600159</v>
      </c>
      <c r="M21" s="81">
        <f t="shared" si="9"/>
        <v>0.76266064819861068</v>
      </c>
      <c r="N21" s="81">
        <f t="shared" si="9"/>
        <v>0.76184076895886188</v>
      </c>
      <c r="O21" s="81">
        <f t="shared" si="9"/>
        <v>0.78804304257065161</v>
      </c>
      <c r="P21" s="82">
        <f t="shared" si="9"/>
        <v>0.788100312438204</v>
      </c>
      <c r="Q21" s="83">
        <f t="shared" ref="Q21" si="10">Q15/Q9</f>
        <v>0.7636804518513054</v>
      </c>
    </row>
    <row r="22" spans="2:17" ht="15.75" outlineLevel="1" thickBot="1" x14ac:dyDescent="0.3">
      <c r="B22" s="102"/>
      <c r="C22" s="23"/>
      <c r="D22" s="18" t="s">
        <v>4</v>
      </c>
      <c r="E22" s="84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6"/>
      <c r="Q22" s="87"/>
    </row>
    <row r="23" spans="2:17" ht="15.75" thickBot="1" x14ac:dyDescent="0.3">
      <c r="B23" s="28">
        <v>55</v>
      </c>
      <c r="C23" s="20" t="s">
        <v>25</v>
      </c>
      <c r="D23" s="15" t="s">
        <v>18</v>
      </c>
      <c r="E23" s="58">
        <f t="shared" ref="E23:Q23" si="11">AVERAGE(E24:E28)</f>
        <v>37081.5</v>
      </c>
      <c r="F23" s="59">
        <f t="shared" si="11"/>
        <v>21256.333333333332</v>
      </c>
      <c r="G23" s="59">
        <f t="shared" si="11"/>
        <v>23784.333333333332</v>
      </c>
      <c r="H23" s="59">
        <f t="shared" si="11"/>
        <v>25408.666666666668</v>
      </c>
      <c r="I23" s="59">
        <f t="shared" si="11"/>
        <v>24426</v>
      </c>
      <c r="J23" s="59">
        <f t="shared" si="11"/>
        <v>25118</v>
      </c>
      <c r="K23" s="59">
        <f t="shared" si="11"/>
        <v>23635</v>
      </c>
      <c r="L23" s="59">
        <f t="shared" si="11"/>
        <v>26681.333333333332</v>
      </c>
      <c r="M23" s="59">
        <f t="shared" si="11"/>
        <v>25311.666666666668</v>
      </c>
      <c r="N23" s="59">
        <f t="shared" si="11"/>
        <v>39955</v>
      </c>
      <c r="O23" s="59">
        <f t="shared" si="11"/>
        <v>26573</v>
      </c>
      <c r="P23" s="60">
        <f t="shared" si="11"/>
        <v>27149.333333333332</v>
      </c>
      <c r="Q23" s="61">
        <f t="shared" si="11"/>
        <v>314019.66666666669</v>
      </c>
    </row>
    <row r="24" spans="2:17" outlineLevel="1" x14ac:dyDescent="0.25">
      <c r="B24" s="102"/>
      <c r="C24" s="21"/>
      <c r="D24" s="29" t="s">
        <v>0</v>
      </c>
      <c r="E24" s="96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4"/>
      <c r="Q24" s="94"/>
    </row>
    <row r="25" spans="2:17" outlineLevel="1" x14ac:dyDescent="0.25">
      <c r="B25" s="102"/>
      <c r="C25" s="22"/>
      <c r="D25" s="17" t="s">
        <v>1</v>
      </c>
      <c r="E25" s="97"/>
      <c r="F25" s="66">
        <v>8756</v>
      </c>
      <c r="G25" s="66">
        <v>17491</v>
      </c>
      <c r="H25" s="66">
        <v>17766</v>
      </c>
      <c r="I25" s="66">
        <v>16523</v>
      </c>
      <c r="J25" s="66">
        <v>17306</v>
      </c>
      <c r="K25" s="66">
        <v>17633</v>
      </c>
      <c r="L25" s="66">
        <v>18254</v>
      </c>
      <c r="M25" s="66">
        <v>18236</v>
      </c>
      <c r="N25" s="66">
        <v>31863</v>
      </c>
      <c r="O25" s="66">
        <v>21136</v>
      </c>
      <c r="P25" s="67">
        <v>25836</v>
      </c>
      <c r="Q25" s="68">
        <f t="shared" ref="Q25:Q26" si="12">SUM(E25:P25)</f>
        <v>210800</v>
      </c>
    </row>
    <row r="26" spans="2:17" outlineLevel="1" x14ac:dyDescent="0.25">
      <c r="B26" s="102"/>
      <c r="C26" s="22"/>
      <c r="D26" s="17" t="s">
        <v>2</v>
      </c>
      <c r="E26" s="97">
        <v>32974</v>
      </c>
      <c r="F26" s="66">
        <v>22944</v>
      </c>
      <c r="G26" s="66">
        <v>21977</v>
      </c>
      <c r="H26" s="66">
        <v>25588</v>
      </c>
      <c r="I26" s="66">
        <v>24553</v>
      </c>
      <c r="J26" s="66">
        <v>24268</v>
      </c>
      <c r="K26" s="66">
        <v>22296</v>
      </c>
      <c r="L26" s="66">
        <v>27689</v>
      </c>
      <c r="M26" s="66">
        <v>27378</v>
      </c>
      <c r="N26" s="66">
        <v>47237</v>
      </c>
      <c r="O26" s="66">
        <v>29720</v>
      </c>
      <c r="P26" s="67">
        <v>29305</v>
      </c>
      <c r="Q26" s="68">
        <f t="shared" si="12"/>
        <v>335929</v>
      </c>
    </row>
    <row r="27" spans="2:17" outlineLevel="1" x14ac:dyDescent="0.25">
      <c r="B27" s="102"/>
      <c r="C27" s="22"/>
      <c r="D27" s="17" t="s">
        <v>3</v>
      </c>
      <c r="E27" s="97">
        <v>41189</v>
      </c>
      <c r="F27" s="66">
        <v>32069</v>
      </c>
      <c r="G27" s="66">
        <v>31885</v>
      </c>
      <c r="H27" s="66">
        <v>32872</v>
      </c>
      <c r="I27" s="66">
        <v>32202</v>
      </c>
      <c r="J27" s="66">
        <v>33780</v>
      </c>
      <c r="K27" s="66">
        <v>30976</v>
      </c>
      <c r="L27" s="66">
        <v>34101</v>
      </c>
      <c r="M27" s="66">
        <v>30321</v>
      </c>
      <c r="N27" s="66">
        <v>40765</v>
      </c>
      <c r="O27" s="66">
        <v>28863</v>
      </c>
      <c r="P27" s="67">
        <v>26307</v>
      </c>
      <c r="Q27" s="68">
        <f t="shared" ref="Q27" si="13">SUM(E27:P27)</f>
        <v>395330</v>
      </c>
    </row>
    <row r="28" spans="2:17" ht="15.75" outlineLevel="1" thickBot="1" x14ac:dyDescent="0.3">
      <c r="B28" s="102"/>
      <c r="C28" s="23"/>
      <c r="D28" s="19" t="s">
        <v>4</v>
      </c>
      <c r="E28" s="98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1"/>
      <c r="Q28" s="95"/>
    </row>
    <row r="29" spans="2:17" ht="15.75" thickBot="1" x14ac:dyDescent="0.3">
      <c r="B29" s="28">
        <v>56</v>
      </c>
      <c r="C29" s="20" t="s">
        <v>26</v>
      </c>
      <c r="D29" s="15" t="s">
        <v>18</v>
      </c>
      <c r="E29" s="58">
        <f t="shared" ref="E29:Q29" si="14">AVERAGE(E30:E34)</f>
        <v>22261</v>
      </c>
      <c r="F29" s="59">
        <f t="shared" si="14"/>
        <v>12554.666666666666</v>
      </c>
      <c r="G29" s="59">
        <f t="shared" si="14"/>
        <v>14399</v>
      </c>
      <c r="H29" s="59">
        <f t="shared" si="14"/>
        <v>14774.666666666666</v>
      </c>
      <c r="I29" s="59">
        <f t="shared" si="14"/>
        <v>14332.666666666666</v>
      </c>
      <c r="J29" s="59">
        <f t="shared" si="14"/>
        <v>14825.666666666666</v>
      </c>
      <c r="K29" s="59">
        <f t="shared" si="14"/>
        <v>14721</v>
      </c>
      <c r="L29" s="59">
        <f t="shared" si="14"/>
        <v>16336.333333333334</v>
      </c>
      <c r="M29" s="59">
        <f t="shared" si="14"/>
        <v>15246.333333333334</v>
      </c>
      <c r="N29" s="59">
        <f t="shared" si="14"/>
        <v>24012</v>
      </c>
      <c r="O29" s="59">
        <f t="shared" si="14"/>
        <v>16689.333333333332</v>
      </c>
      <c r="P29" s="60">
        <f t="shared" si="14"/>
        <v>16532</v>
      </c>
      <c r="Q29" s="61">
        <f t="shared" si="14"/>
        <v>189264.33333333334</v>
      </c>
    </row>
    <row r="30" spans="2:17" outlineLevel="1" x14ac:dyDescent="0.25">
      <c r="B30" s="102"/>
      <c r="C30" s="21"/>
      <c r="D30" s="16" t="s">
        <v>0</v>
      </c>
      <c r="E30" s="62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4"/>
      <c r="Q30" s="65"/>
    </row>
    <row r="31" spans="2:17" outlineLevel="1" x14ac:dyDescent="0.25">
      <c r="B31" s="102"/>
      <c r="C31" s="22"/>
      <c r="D31" s="17" t="s">
        <v>1</v>
      </c>
      <c r="E31" s="42"/>
      <c r="F31" s="66">
        <v>4457</v>
      </c>
      <c r="G31" s="66">
        <v>10721</v>
      </c>
      <c r="H31" s="66">
        <v>10220</v>
      </c>
      <c r="I31" s="66">
        <v>9374</v>
      </c>
      <c r="J31" s="66">
        <v>9815</v>
      </c>
      <c r="K31" s="66">
        <v>11194</v>
      </c>
      <c r="L31" s="66">
        <v>11200</v>
      </c>
      <c r="M31" s="66">
        <v>10825</v>
      </c>
      <c r="N31" s="66">
        <v>19152</v>
      </c>
      <c r="O31" s="66">
        <v>13326</v>
      </c>
      <c r="P31" s="67">
        <v>14432</v>
      </c>
      <c r="Q31" s="68">
        <f t="shared" ref="Q31:Q32" si="15">SUM(E31:P31)</f>
        <v>124716</v>
      </c>
    </row>
    <row r="32" spans="2:17" outlineLevel="1" x14ac:dyDescent="0.25">
      <c r="B32" s="102"/>
      <c r="C32" s="22"/>
      <c r="D32" s="17" t="s">
        <v>2</v>
      </c>
      <c r="E32" s="42">
        <v>19037</v>
      </c>
      <c r="F32" s="66">
        <v>12716</v>
      </c>
      <c r="G32" s="66">
        <v>12327</v>
      </c>
      <c r="H32" s="66">
        <v>13221</v>
      </c>
      <c r="I32" s="66">
        <v>13111</v>
      </c>
      <c r="J32" s="66">
        <v>13879</v>
      </c>
      <c r="K32" s="66">
        <v>12903</v>
      </c>
      <c r="L32" s="66">
        <v>15716</v>
      </c>
      <c r="M32" s="66">
        <v>15527</v>
      </c>
      <c r="N32" s="66">
        <v>27100</v>
      </c>
      <c r="O32" s="66">
        <v>17839</v>
      </c>
      <c r="P32" s="67">
        <v>17752</v>
      </c>
      <c r="Q32" s="68">
        <f t="shared" si="15"/>
        <v>191128</v>
      </c>
    </row>
    <row r="33" spans="2:17" outlineLevel="1" x14ac:dyDescent="0.25">
      <c r="B33" s="102"/>
      <c r="C33" s="22"/>
      <c r="D33" s="17" t="s">
        <v>3</v>
      </c>
      <c r="E33" s="42">
        <v>25485</v>
      </c>
      <c r="F33" s="66">
        <v>20491</v>
      </c>
      <c r="G33" s="66">
        <v>20149</v>
      </c>
      <c r="H33" s="66">
        <v>20883</v>
      </c>
      <c r="I33" s="66">
        <v>20513</v>
      </c>
      <c r="J33" s="66">
        <v>20783</v>
      </c>
      <c r="K33" s="66">
        <v>20066</v>
      </c>
      <c r="L33" s="66">
        <v>22093</v>
      </c>
      <c r="M33" s="66">
        <v>19387</v>
      </c>
      <c r="N33" s="66">
        <v>25784</v>
      </c>
      <c r="O33" s="66">
        <v>18903</v>
      </c>
      <c r="P33" s="67">
        <v>17412</v>
      </c>
      <c r="Q33" s="68">
        <f t="shared" ref="Q33" si="16">SUM(E33:P33)</f>
        <v>251949</v>
      </c>
    </row>
    <row r="34" spans="2:17" ht="15.75" outlineLevel="1" thickBot="1" x14ac:dyDescent="0.3">
      <c r="B34" s="102"/>
      <c r="C34" s="23"/>
      <c r="D34" s="18" t="s">
        <v>4</v>
      </c>
      <c r="E34" s="69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1"/>
      <c r="Q34" s="72"/>
    </row>
    <row r="35" spans="2:17" ht="15.75" thickBot="1" x14ac:dyDescent="0.3">
      <c r="B35" s="28">
        <v>57</v>
      </c>
      <c r="C35" s="20" t="s">
        <v>27</v>
      </c>
      <c r="D35" s="15" t="s">
        <v>18</v>
      </c>
      <c r="E35" s="73">
        <f t="shared" ref="E35:Q35" si="17">AVERAGE(E36:E40)</f>
        <v>0.59803340686567552</v>
      </c>
      <c r="F35" s="74">
        <f t="shared" si="17"/>
        <v>0.56740244405963192</v>
      </c>
      <c r="G35" s="74">
        <f t="shared" si="17"/>
        <v>0.60192520674829153</v>
      </c>
      <c r="H35" s="74">
        <f t="shared" si="17"/>
        <v>0.57574197469063149</v>
      </c>
      <c r="I35" s="74">
        <f t="shared" si="17"/>
        <v>0.57944273720542316</v>
      </c>
      <c r="J35" s="74">
        <f t="shared" si="17"/>
        <v>0.58476514677847191</v>
      </c>
      <c r="K35" s="74">
        <f t="shared" si="17"/>
        <v>0.62044597531611434</v>
      </c>
      <c r="L35" s="74">
        <f t="shared" si="17"/>
        <v>0.60967457732072716</v>
      </c>
      <c r="M35" s="74">
        <f t="shared" si="17"/>
        <v>0.60004402997900874</v>
      </c>
      <c r="N35" s="74">
        <f t="shared" si="17"/>
        <v>0.60242651198579578</v>
      </c>
      <c r="O35" s="74">
        <f t="shared" si="17"/>
        <v>0.62854844130741616</v>
      </c>
      <c r="P35" s="75">
        <f t="shared" si="17"/>
        <v>0.60874813448325427</v>
      </c>
      <c r="Q35" s="76">
        <f t="shared" si="17"/>
        <v>0.5992995226662895</v>
      </c>
    </row>
    <row r="36" spans="2:17" outlineLevel="1" x14ac:dyDescent="0.25">
      <c r="B36" s="102"/>
      <c r="C36" s="21"/>
      <c r="D36" s="16" t="s">
        <v>0</v>
      </c>
      <c r="E36" s="77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9"/>
      <c r="Q36" s="80"/>
    </row>
    <row r="37" spans="2:17" outlineLevel="1" x14ac:dyDescent="0.25">
      <c r="B37" s="102"/>
      <c r="C37" s="22"/>
      <c r="D37" s="17" t="s">
        <v>1</v>
      </c>
      <c r="E37" s="41"/>
      <c r="F37" s="81">
        <f t="shared" ref="F37:Q37" si="18">F31/F25</f>
        <v>0.50902238465052541</v>
      </c>
      <c r="G37" s="81">
        <f t="shared" si="18"/>
        <v>0.61294379966840085</v>
      </c>
      <c r="H37" s="81">
        <f t="shared" si="18"/>
        <v>0.57525610717100084</v>
      </c>
      <c r="I37" s="81">
        <f t="shared" si="18"/>
        <v>0.56733038794407797</v>
      </c>
      <c r="J37" s="81">
        <f t="shared" si="18"/>
        <v>0.56714434300242689</v>
      </c>
      <c r="K37" s="81">
        <f t="shared" si="18"/>
        <v>0.63483241649180511</v>
      </c>
      <c r="L37" s="81">
        <f t="shared" si="18"/>
        <v>0.61356415032321687</v>
      </c>
      <c r="M37" s="81">
        <f t="shared" si="18"/>
        <v>0.59360605395920163</v>
      </c>
      <c r="N37" s="81">
        <f t="shared" si="18"/>
        <v>0.60107334525939182</v>
      </c>
      <c r="O37" s="81">
        <f t="shared" si="18"/>
        <v>0.63048826646479939</v>
      </c>
      <c r="P37" s="82">
        <f t="shared" si="18"/>
        <v>0.55860040253909271</v>
      </c>
      <c r="Q37" s="83">
        <f t="shared" si="18"/>
        <v>0.5916318785578748</v>
      </c>
    </row>
    <row r="38" spans="2:17" outlineLevel="1" x14ac:dyDescent="0.25">
      <c r="B38" s="102"/>
      <c r="C38" s="22"/>
      <c r="D38" s="17" t="s">
        <v>2</v>
      </c>
      <c r="E38" s="41">
        <f t="shared" ref="E38:Q38" si="19">E32/E26</f>
        <v>0.57733365682052529</v>
      </c>
      <c r="F38" s="81">
        <f t="shared" si="19"/>
        <v>0.55421896792189684</v>
      </c>
      <c r="G38" s="81">
        <f t="shared" si="19"/>
        <v>0.56090458206306593</v>
      </c>
      <c r="H38" s="81">
        <f t="shared" si="19"/>
        <v>0.51668750977020483</v>
      </c>
      <c r="I38" s="81">
        <f t="shared" si="19"/>
        <v>0.53398770007738361</v>
      </c>
      <c r="J38" s="81">
        <f t="shared" si="19"/>
        <v>0.5719053898137465</v>
      </c>
      <c r="K38" s="81">
        <f t="shared" si="19"/>
        <v>0.57871367061356294</v>
      </c>
      <c r="L38" s="81">
        <f t="shared" si="19"/>
        <v>0.56759001769655815</v>
      </c>
      <c r="M38" s="81">
        <f t="shared" si="19"/>
        <v>0.56713419533932352</v>
      </c>
      <c r="N38" s="81">
        <f t="shared" si="19"/>
        <v>0.57370281770645892</v>
      </c>
      <c r="O38" s="81">
        <f t="shared" si="19"/>
        <v>0.60023553162853294</v>
      </c>
      <c r="P38" s="82">
        <f t="shared" si="19"/>
        <v>0.60576693397031223</v>
      </c>
      <c r="Q38" s="83">
        <f t="shared" si="19"/>
        <v>0.56895355863887909</v>
      </c>
    </row>
    <row r="39" spans="2:17" outlineLevel="1" x14ac:dyDescent="0.25">
      <c r="B39" s="102"/>
      <c r="C39" s="22"/>
      <c r="D39" s="17" t="s">
        <v>3</v>
      </c>
      <c r="E39" s="41">
        <f t="shared" ref="E39:Q39" si="20">E33/E27</f>
        <v>0.61873315691082575</v>
      </c>
      <c r="F39" s="81">
        <f t="shared" si="20"/>
        <v>0.6389659796064735</v>
      </c>
      <c r="G39" s="81">
        <f t="shared" si="20"/>
        <v>0.6319272385134076</v>
      </c>
      <c r="H39" s="81">
        <f t="shared" si="20"/>
        <v>0.63528230713068878</v>
      </c>
      <c r="I39" s="81">
        <f t="shared" si="20"/>
        <v>0.6370101235948078</v>
      </c>
      <c r="J39" s="81">
        <f t="shared" si="20"/>
        <v>0.61524570751924212</v>
      </c>
      <c r="K39" s="81">
        <f t="shared" si="20"/>
        <v>0.6477918388429752</v>
      </c>
      <c r="L39" s="81">
        <f t="shared" si="20"/>
        <v>0.64786956394240636</v>
      </c>
      <c r="M39" s="81">
        <f t="shared" si="20"/>
        <v>0.63939184063850141</v>
      </c>
      <c r="N39" s="81">
        <f t="shared" si="20"/>
        <v>0.63250337299153681</v>
      </c>
      <c r="O39" s="81">
        <f t="shared" si="20"/>
        <v>0.65492152582891594</v>
      </c>
      <c r="P39" s="82">
        <f t="shared" si="20"/>
        <v>0.66187706694035808</v>
      </c>
      <c r="Q39" s="83">
        <f t="shared" si="20"/>
        <v>0.63731313080211471</v>
      </c>
    </row>
    <row r="40" spans="2:17" ht="15.75" outlineLevel="1" thickBot="1" x14ac:dyDescent="0.3">
      <c r="B40" s="102"/>
      <c r="C40" s="23"/>
      <c r="D40" s="18" t="s">
        <v>4</v>
      </c>
      <c r="E40" s="84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6"/>
      <c r="Q40" s="87"/>
    </row>
    <row r="41" spans="2:17" ht="15.75" thickBot="1" x14ac:dyDescent="0.3">
      <c r="B41" s="28">
        <v>58</v>
      </c>
      <c r="C41" s="20" t="s">
        <v>28</v>
      </c>
      <c r="D41" s="15" t="s">
        <v>18</v>
      </c>
      <c r="E41" s="44">
        <f t="shared" ref="E41:Q41" si="21">AVERAGE(E42:E46)</f>
        <v>12.873905812723997</v>
      </c>
      <c r="F41" s="45">
        <f t="shared" si="21"/>
        <v>11.703031285777556</v>
      </c>
      <c r="G41" s="45">
        <f t="shared" si="21"/>
        <v>11.405133412606496</v>
      </c>
      <c r="H41" s="45">
        <f t="shared" si="21"/>
        <v>11.577601417004701</v>
      </c>
      <c r="I41" s="45">
        <f t="shared" si="21"/>
        <v>12.166487689559796</v>
      </c>
      <c r="J41" s="45">
        <f t="shared" si="21"/>
        <v>12.391978726322025</v>
      </c>
      <c r="K41" s="45">
        <f t="shared" si="21"/>
        <v>12.314342845492916</v>
      </c>
      <c r="L41" s="45">
        <f t="shared" si="21"/>
        <v>12.493701577332786</v>
      </c>
      <c r="M41" s="45">
        <f t="shared" si="21"/>
        <v>12.850322050131274</v>
      </c>
      <c r="N41" s="45">
        <f t="shared" si="21"/>
        <v>13.663176314620118</v>
      </c>
      <c r="O41" s="45">
        <f t="shared" si="21"/>
        <v>13.039968263524047</v>
      </c>
      <c r="P41" s="46">
        <f t="shared" si="21"/>
        <v>12.318828175050962</v>
      </c>
      <c r="Q41" s="47">
        <f t="shared" si="21"/>
        <v>12.416738370726648</v>
      </c>
    </row>
    <row r="42" spans="2:17" outlineLevel="1" x14ac:dyDescent="0.25">
      <c r="B42" s="102"/>
      <c r="C42" s="24"/>
      <c r="D42" s="16" t="s">
        <v>0</v>
      </c>
      <c r="E42" s="48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50"/>
      <c r="Q42" s="51"/>
    </row>
    <row r="43" spans="2:17" outlineLevel="1" x14ac:dyDescent="0.25">
      <c r="B43" s="102"/>
      <c r="C43" s="25"/>
      <c r="D43" s="17" t="s">
        <v>1</v>
      </c>
      <c r="E43" s="40"/>
      <c r="F43" s="43">
        <f t="shared" ref="F43:Q43" si="22">F7/F25</f>
        <v>10.07372658748287</v>
      </c>
      <c r="G43" s="43">
        <f t="shared" si="22"/>
        <v>9.2613063861414453</v>
      </c>
      <c r="H43" s="43">
        <f t="shared" si="22"/>
        <v>10.1527304964539</v>
      </c>
      <c r="I43" s="43">
        <f t="shared" si="22"/>
        <v>11.352049264661382</v>
      </c>
      <c r="J43" s="43">
        <f t="shared" si="22"/>
        <v>11.571975615393505</v>
      </c>
      <c r="K43" s="43">
        <f t="shared" si="22"/>
        <v>11.015053592695514</v>
      </c>
      <c r="L43" s="43">
        <f t="shared" si="22"/>
        <v>10.960112304152515</v>
      </c>
      <c r="M43" s="43">
        <f t="shared" si="22"/>
        <v>11.301514586532136</v>
      </c>
      <c r="N43" s="43">
        <f t="shared" si="22"/>
        <v>11.746673571226815</v>
      </c>
      <c r="O43" s="43">
        <f t="shared" si="22"/>
        <v>11.807001797880394</v>
      </c>
      <c r="P43" s="52">
        <f t="shared" si="22"/>
        <v>10.880490400990865</v>
      </c>
      <c r="Q43" s="53">
        <f t="shared" si="22"/>
        <v>11.023420967741934</v>
      </c>
    </row>
    <row r="44" spans="2:17" outlineLevel="1" x14ac:dyDescent="0.25">
      <c r="B44" s="102"/>
      <c r="C44" s="25"/>
      <c r="D44" s="17" t="s">
        <v>2</v>
      </c>
      <c r="E44" s="40">
        <f t="shared" ref="E44:Q44" si="23">E8/E26</f>
        <v>12.414103839388609</v>
      </c>
      <c r="F44" s="43">
        <f t="shared" si="23"/>
        <v>12.2859510111576</v>
      </c>
      <c r="G44" s="43">
        <f t="shared" si="23"/>
        <v>12.346346635118532</v>
      </c>
      <c r="H44" s="43">
        <f t="shared" si="23"/>
        <v>11.815791386587462</v>
      </c>
      <c r="I44" s="43">
        <f t="shared" si="23"/>
        <v>12.242784588441332</v>
      </c>
      <c r="J44" s="43">
        <f t="shared" si="23"/>
        <v>12.621896324377781</v>
      </c>
      <c r="K44" s="43">
        <f t="shared" si="23"/>
        <v>11.904782472192323</v>
      </c>
      <c r="L44" s="43">
        <f t="shared" si="23"/>
        <v>12.374761818772798</v>
      </c>
      <c r="M44" s="43">
        <f t="shared" si="23"/>
        <v>12.904312221491709</v>
      </c>
      <c r="N44" s="43">
        <f t="shared" si="23"/>
        <v>13.27085610855897</v>
      </c>
      <c r="O44" s="43">
        <f t="shared" si="23"/>
        <v>13.275753701211306</v>
      </c>
      <c r="P44" s="52">
        <f t="shared" si="23"/>
        <v>12.752615935847125</v>
      </c>
      <c r="Q44" s="53">
        <f t="shared" si="23"/>
        <v>12.586972931780229</v>
      </c>
    </row>
    <row r="45" spans="2:17" outlineLevel="1" x14ac:dyDescent="0.25">
      <c r="B45" s="102"/>
      <c r="C45" s="25"/>
      <c r="D45" s="17" t="s">
        <v>3</v>
      </c>
      <c r="E45" s="40">
        <f t="shared" ref="E45:Q45" si="24">E9/E27</f>
        <v>13.333707786059383</v>
      </c>
      <c r="F45" s="43">
        <f t="shared" si="24"/>
        <v>12.749416258692197</v>
      </c>
      <c r="G45" s="43">
        <f t="shared" si="24"/>
        <v>12.607747216559511</v>
      </c>
      <c r="H45" s="43">
        <f t="shared" si="24"/>
        <v>12.764282367972742</v>
      </c>
      <c r="I45" s="43">
        <f t="shared" si="24"/>
        <v>12.904629215576673</v>
      </c>
      <c r="J45" s="43">
        <f t="shared" si="24"/>
        <v>12.98206423919479</v>
      </c>
      <c r="K45" s="43">
        <f t="shared" si="24"/>
        <v>14.023192471590908</v>
      </c>
      <c r="L45" s="43">
        <f t="shared" si="24"/>
        <v>14.146230609073047</v>
      </c>
      <c r="M45" s="43">
        <f t="shared" si="24"/>
        <v>14.345139342369974</v>
      </c>
      <c r="N45" s="43">
        <f t="shared" si="24"/>
        <v>15.971999264074574</v>
      </c>
      <c r="O45" s="43">
        <f t="shared" si="24"/>
        <v>14.037149291480441</v>
      </c>
      <c r="P45" s="52">
        <f t="shared" si="24"/>
        <v>13.323378188314896</v>
      </c>
      <c r="Q45" s="53">
        <f t="shared" si="24"/>
        <v>13.639821212657781</v>
      </c>
    </row>
    <row r="46" spans="2:17" ht="15" customHeight="1" outlineLevel="1" thickBot="1" x14ac:dyDescent="0.3">
      <c r="B46" s="102"/>
      <c r="C46" s="26"/>
      <c r="D46" s="18" t="s">
        <v>4</v>
      </c>
      <c r="E46" s="54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6"/>
      <c r="Q46" s="57"/>
    </row>
    <row r="47" spans="2:17" ht="15.75" thickBot="1" x14ac:dyDescent="0.3">
      <c r="B47" s="28">
        <v>59</v>
      </c>
      <c r="C47" s="20" t="s">
        <v>29</v>
      </c>
      <c r="D47" s="15" t="s">
        <v>18</v>
      </c>
      <c r="E47" s="44">
        <f t="shared" ref="E47:Q47" si="25">AVERAGE(E48:E52)</f>
        <v>15.777671355191348</v>
      </c>
      <c r="F47" s="45">
        <f t="shared" si="25"/>
        <v>14.704494461131747</v>
      </c>
      <c r="G47" s="45">
        <f t="shared" si="25"/>
        <v>13.998322038700573</v>
      </c>
      <c r="H47" s="45">
        <f t="shared" si="25"/>
        <v>14.71010902127283</v>
      </c>
      <c r="I47" s="45">
        <f t="shared" si="25"/>
        <v>15.472666365870722</v>
      </c>
      <c r="J47" s="45">
        <f t="shared" si="25"/>
        <v>15.41787950677238</v>
      </c>
      <c r="K47" s="45">
        <f t="shared" si="25"/>
        <v>14.952324170909861</v>
      </c>
      <c r="L47" s="45">
        <f t="shared" si="25"/>
        <v>15.446664472126853</v>
      </c>
      <c r="M47" s="45">
        <f t="shared" si="25"/>
        <v>15.929490077870289</v>
      </c>
      <c r="N47" s="45">
        <f t="shared" si="25"/>
        <v>16.663285323414833</v>
      </c>
      <c r="O47" s="45">
        <f t="shared" si="25"/>
        <v>15.795307058836741</v>
      </c>
      <c r="P47" s="46">
        <f t="shared" si="25"/>
        <v>15.235849100142941</v>
      </c>
      <c r="Q47" s="47">
        <f t="shared" si="25"/>
        <v>15.337241838314112</v>
      </c>
    </row>
    <row r="48" spans="2:17" outlineLevel="1" x14ac:dyDescent="0.25">
      <c r="B48" s="102"/>
      <c r="C48" s="21"/>
      <c r="D48" s="29" t="s">
        <v>0</v>
      </c>
      <c r="E48" s="90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50"/>
      <c r="Q48" s="88"/>
    </row>
    <row r="49" spans="2:19" outlineLevel="1" x14ac:dyDescent="0.25">
      <c r="B49" s="102"/>
      <c r="C49" s="22"/>
      <c r="D49" s="17" t="s">
        <v>1</v>
      </c>
      <c r="E49" s="91"/>
      <c r="F49" s="43">
        <f t="shared" ref="F49:O49" si="26">F13/F31</f>
        <v>12.988400269239399</v>
      </c>
      <c r="G49" s="43">
        <f t="shared" si="26"/>
        <v>11.212651804868948</v>
      </c>
      <c r="H49" s="43">
        <f t="shared" si="26"/>
        <v>13.026672211350293</v>
      </c>
      <c r="I49" s="43">
        <f t="shared" si="26"/>
        <v>14.67574034563687</v>
      </c>
      <c r="J49" s="43">
        <f t="shared" si="26"/>
        <v>14.308351502801834</v>
      </c>
      <c r="K49" s="43">
        <f t="shared" si="26"/>
        <v>12.812484366624979</v>
      </c>
      <c r="L49" s="43">
        <f t="shared" si="26"/>
        <v>13.432796428571429</v>
      </c>
      <c r="M49" s="43">
        <f t="shared" si="26"/>
        <v>13.846533025404158</v>
      </c>
      <c r="N49" s="43">
        <f t="shared" si="26"/>
        <v>13.975837510442773</v>
      </c>
      <c r="O49" s="43">
        <f t="shared" si="26"/>
        <v>14.12229101005553</v>
      </c>
      <c r="P49" s="52">
        <f t="shared" ref="P49:Q49" si="27">P13/P31</f>
        <v>14.01951427383592</v>
      </c>
      <c r="Q49" s="53">
        <f t="shared" si="27"/>
        <v>13.560305814811253</v>
      </c>
    </row>
    <row r="50" spans="2:19" outlineLevel="1" x14ac:dyDescent="0.25">
      <c r="B50" s="102"/>
      <c r="C50" s="22"/>
      <c r="D50" s="17" t="s">
        <v>2</v>
      </c>
      <c r="E50" s="92">
        <f>E14/E32</f>
        <v>15.513605610127646</v>
      </c>
      <c r="F50" s="43">
        <f t="shared" ref="F50:P50" si="28">F14/F32</f>
        <v>15.802779175841462</v>
      </c>
      <c r="G50" s="43">
        <f t="shared" si="28"/>
        <v>15.747766691003488</v>
      </c>
      <c r="H50" s="43">
        <f t="shared" si="28"/>
        <v>15.799533318205885</v>
      </c>
      <c r="I50" s="43">
        <f t="shared" si="28"/>
        <v>16.345751658912363</v>
      </c>
      <c r="J50" s="43">
        <f t="shared" si="28"/>
        <v>16.314504647308883</v>
      </c>
      <c r="K50" s="43">
        <f t="shared" si="28"/>
        <v>15.261411299697745</v>
      </c>
      <c r="L50" s="43">
        <f t="shared" si="28"/>
        <v>16.07369814202087</v>
      </c>
      <c r="M50" s="43">
        <f t="shared" si="28"/>
        <v>16.831188252721066</v>
      </c>
      <c r="N50" s="43">
        <f t="shared" si="28"/>
        <v>16.775986346863469</v>
      </c>
      <c r="O50" s="43">
        <f t="shared" si="28"/>
        <v>16.373243455350636</v>
      </c>
      <c r="P50" s="52">
        <f t="shared" si="28"/>
        <v>15.823820414601173</v>
      </c>
      <c r="Q50" s="53">
        <f t="shared" ref="Q50" si="29">Q14/Q32</f>
        <v>16.107076043279896</v>
      </c>
    </row>
    <row r="51" spans="2:19" outlineLevel="1" x14ac:dyDescent="0.25">
      <c r="B51" s="102"/>
      <c r="C51" s="22"/>
      <c r="D51" s="17" t="s">
        <v>3</v>
      </c>
      <c r="E51" s="92">
        <f>E15/E33</f>
        <v>16.041737100255052</v>
      </c>
      <c r="F51" s="43">
        <f t="shared" ref="F51:Q51" si="30">F15/F33</f>
        <v>15.322303938314382</v>
      </c>
      <c r="G51" s="43">
        <f t="shared" si="30"/>
        <v>15.03454762022929</v>
      </c>
      <c r="H51" s="43">
        <f t="shared" si="30"/>
        <v>15.304121534262316</v>
      </c>
      <c r="I51" s="43">
        <f t="shared" si="30"/>
        <v>15.396507093062935</v>
      </c>
      <c r="J51" s="43">
        <f t="shared" si="30"/>
        <v>15.630782370206418</v>
      </c>
      <c r="K51" s="43">
        <f t="shared" si="30"/>
        <v>16.783076846406857</v>
      </c>
      <c r="L51" s="43">
        <f t="shared" si="30"/>
        <v>16.83349884578826</v>
      </c>
      <c r="M51" s="43">
        <f t="shared" si="30"/>
        <v>17.110748955485636</v>
      </c>
      <c r="N51" s="43">
        <f t="shared" si="30"/>
        <v>19.238032112938257</v>
      </c>
      <c r="O51" s="43">
        <f t="shared" si="30"/>
        <v>16.890386711104057</v>
      </c>
      <c r="P51" s="52">
        <f t="shared" si="30"/>
        <v>15.864212611991729</v>
      </c>
      <c r="Q51" s="53">
        <f t="shared" si="30"/>
        <v>16.344343656851187</v>
      </c>
      <c r="S51" s="2"/>
    </row>
    <row r="52" spans="2:19" ht="15.75" outlineLevel="1" thickBot="1" x14ac:dyDescent="0.3">
      <c r="B52" s="102"/>
      <c r="C52" s="23"/>
      <c r="D52" s="19" t="s">
        <v>4</v>
      </c>
      <c r="E52" s="93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6"/>
      <c r="Q52" s="89"/>
      <c r="S52" s="2"/>
    </row>
    <row r="53" spans="2:19" ht="15.75" thickBot="1" x14ac:dyDescent="0.3">
      <c r="B53" s="28">
        <v>60</v>
      </c>
      <c r="C53" s="20" t="s">
        <v>30</v>
      </c>
      <c r="D53" s="15" t="s">
        <v>18</v>
      </c>
      <c r="E53" s="58">
        <f t="shared" ref="E53:Q53" si="31">AVERAGE(E54:E58)</f>
        <v>15535.5</v>
      </c>
      <c r="F53" s="59">
        <f t="shared" si="31"/>
        <v>9150.6666666666661</v>
      </c>
      <c r="G53" s="59">
        <f t="shared" si="31"/>
        <v>10541</v>
      </c>
      <c r="H53" s="59">
        <f t="shared" si="31"/>
        <v>10782.666666666666</v>
      </c>
      <c r="I53" s="59">
        <f t="shared" si="31"/>
        <v>10445</v>
      </c>
      <c r="J53" s="59">
        <f t="shared" si="31"/>
        <v>10790.666666666666</v>
      </c>
      <c r="K53" s="59">
        <f t="shared" si="31"/>
        <v>10835.333333333334</v>
      </c>
      <c r="L53" s="59">
        <f t="shared" si="31"/>
        <v>11903.666666666666</v>
      </c>
      <c r="M53" s="59">
        <f t="shared" si="31"/>
        <v>11327.666666666666</v>
      </c>
      <c r="N53" s="59">
        <f t="shared" si="31"/>
        <v>16963.333333333332</v>
      </c>
      <c r="O53" s="59">
        <f t="shared" si="31"/>
        <v>12342</v>
      </c>
      <c r="P53" s="60">
        <f t="shared" si="31"/>
        <v>12243</v>
      </c>
      <c r="Q53" s="61">
        <f t="shared" si="31"/>
        <v>137682</v>
      </c>
      <c r="S53" s="2"/>
    </row>
    <row r="54" spans="2:19" outlineLevel="1" x14ac:dyDescent="0.25">
      <c r="B54" s="102"/>
      <c r="C54" s="21"/>
      <c r="D54" s="29" t="s">
        <v>0</v>
      </c>
      <c r="E54" s="96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4"/>
      <c r="Q54" s="94"/>
      <c r="S54" s="1"/>
    </row>
    <row r="55" spans="2:19" outlineLevel="1" x14ac:dyDescent="0.25">
      <c r="B55" s="102"/>
      <c r="C55" s="22"/>
      <c r="D55" s="17" t="s">
        <v>1</v>
      </c>
      <c r="E55" s="97"/>
      <c r="F55" s="66">
        <v>3540</v>
      </c>
      <c r="G55" s="66">
        <v>8052</v>
      </c>
      <c r="H55" s="66">
        <v>7638</v>
      </c>
      <c r="I55" s="66">
        <v>7106</v>
      </c>
      <c r="J55" s="66">
        <v>7259</v>
      </c>
      <c r="K55" s="66">
        <v>8582</v>
      </c>
      <c r="L55" s="66">
        <v>8347</v>
      </c>
      <c r="M55" s="66">
        <v>8082</v>
      </c>
      <c r="N55" s="66">
        <v>13803</v>
      </c>
      <c r="O55" s="66">
        <v>9936</v>
      </c>
      <c r="P55" s="67">
        <v>10672</v>
      </c>
      <c r="Q55" s="68">
        <f t="shared" ref="Q55:Q56" si="32">SUM(E55:P55)</f>
        <v>93017</v>
      </c>
    </row>
    <row r="56" spans="2:19" outlineLevel="1" x14ac:dyDescent="0.25">
      <c r="B56" s="102"/>
      <c r="C56" s="22"/>
      <c r="D56" s="17" t="s">
        <v>2</v>
      </c>
      <c r="E56" s="97">
        <v>13600</v>
      </c>
      <c r="F56" s="66">
        <v>9171</v>
      </c>
      <c r="G56" s="66">
        <v>8996</v>
      </c>
      <c r="H56" s="66">
        <v>9479</v>
      </c>
      <c r="I56" s="66">
        <v>9303</v>
      </c>
      <c r="J56" s="66">
        <v>9802</v>
      </c>
      <c r="K56" s="66">
        <v>9294</v>
      </c>
      <c r="L56" s="66">
        <v>11061</v>
      </c>
      <c r="M56" s="66">
        <v>11329</v>
      </c>
      <c r="N56" s="66">
        <v>18495</v>
      </c>
      <c r="O56" s="66">
        <v>12897</v>
      </c>
      <c r="P56" s="67">
        <v>12921</v>
      </c>
      <c r="Q56" s="68">
        <f t="shared" si="32"/>
        <v>136348</v>
      </c>
      <c r="S56" s="2"/>
    </row>
    <row r="57" spans="2:19" outlineLevel="1" x14ac:dyDescent="0.25">
      <c r="B57" s="102"/>
      <c r="C57" s="22"/>
      <c r="D57" s="17" t="s">
        <v>3</v>
      </c>
      <c r="E57" s="97">
        <v>17471</v>
      </c>
      <c r="F57" s="66">
        <v>14741</v>
      </c>
      <c r="G57" s="66">
        <v>14575</v>
      </c>
      <c r="H57" s="66">
        <v>15231</v>
      </c>
      <c r="I57" s="66">
        <v>14926</v>
      </c>
      <c r="J57" s="66">
        <v>15311</v>
      </c>
      <c r="K57" s="66">
        <v>14630</v>
      </c>
      <c r="L57" s="66">
        <v>16303</v>
      </c>
      <c r="M57" s="66">
        <v>14572</v>
      </c>
      <c r="N57" s="66">
        <v>18592</v>
      </c>
      <c r="O57" s="66">
        <v>14193</v>
      </c>
      <c r="P57" s="67">
        <v>13136</v>
      </c>
      <c r="Q57" s="68">
        <f t="shared" ref="Q57" si="33">SUM(E57:P57)</f>
        <v>183681</v>
      </c>
      <c r="S57" s="2"/>
    </row>
    <row r="58" spans="2:19" ht="15.75" outlineLevel="1" thickBot="1" x14ac:dyDescent="0.3">
      <c r="B58" s="102"/>
      <c r="C58" s="23"/>
      <c r="D58" s="19" t="s">
        <v>4</v>
      </c>
      <c r="E58" s="98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1"/>
      <c r="Q58" s="95"/>
      <c r="S58" s="2"/>
    </row>
    <row r="59" spans="2:19" ht="15.75" thickBot="1" x14ac:dyDescent="0.3">
      <c r="B59" s="28">
        <v>61</v>
      </c>
      <c r="C59" s="20" t="s">
        <v>31</v>
      </c>
      <c r="D59" s="15" t="s">
        <v>18</v>
      </c>
      <c r="E59" s="13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32"/>
      <c r="Q59" s="30"/>
      <c r="S59" s="2"/>
    </row>
    <row r="60" spans="2:19" outlineLevel="1" x14ac:dyDescent="0.25">
      <c r="B60" s="102"/>
      <c r="C60" s="21"/>
      <c r="D60" s="16" t="s">
        <v>0</v>
      </c>
      <c r="E60" s="12"/>
      <c r="F60" s="5"/>
      <c r="G60" s="5"/>
      <c r="H60" s="5"/>
      <c r="I60" s="5"/>
      <c r="J60" s="5"/>
      <c r="K60" s="5"/>
      <c r="L60" s="5"/>
      <c r="M60" s="5"/>
      <c r="N60" s="5"/>
      <c r="O60" s="5"/>
      <c r="P60" s="33"/>
      <c r="Q60" s="38"/>
    </row>
    <row r="61" spans="2:19" outlineLevel="1" x14ac:dyDescent="0.25">
      <c r="B61" s="102"/>
      <c r="C61" s="22"/>
      <c r="D61" s="17" t="s">
        <v>1</v>
      </c>
      <c r="E61" s="6"/>
      <c r="F61" s="3"/>
      <c r="G61" s="3"/>
      <c r="H61" s="3"/>
      <c r="I61" s="3"/>
      <c r="J61" s="3"/>
      <c r="K61" s="3"/>
      <c r="L61" s="3"/>
      <c r="M61" s="3"/>
      <c r="N61" s="3"/>
      <c r="O61" s="3"/>
      <c r="P61" s="34"/>
      <c r="Q61" s="37"/>
    </row>
    <row r="62" spans="2:19" outlineLevel="1" x14ac:dyDescent="0.25">
      <c r="B62" s="102"/>
      <c r="C62" s="22"/>
      <c r="D62" s="17" t="s">
        <v>2</v>
      </c>
      <c r="E62" s="6"/>
      <c r="F62" s="3"/>
      <c r="G62" s="3"/>
      <c r="H62" s="3"/>
      <c r="I62" s="3"/>
      <c r="J62" s="3"/>
      <c r="K62" s="3"/>
      <c r="L62" s="3"/>
      <c r="M62" s="3"/>
      <c r="N62" s="3"/>
      <c r="O62" s="3"/>
      <c r="P62" s="34"/>
      <c r="Q62" s="37"/>
    </row>
    <row r="63" spans="2:19" outlineLevel="1" x14ac:dyDescent="0.25">
      <c r="B63" s="102"/>
      <c r="C63" s="22"/>
      <c r="D63" s="17" t="s">
        <v>3</v>
      </c>
      <c r="E63" s="6"/>
      <c r="F63" s="3"/>
      <c r="G63" s="3"/>
      <c r="H63" s="3"/>
      <c r="I63" s="3"/>
      <c r="J63" s="3"/>
      <c r="K63" s="3"/>
      <c r="L63" s="3"/>
      <c r="M63" s="3"/>
      <c r="N63" s="3"/>
      <c r="O63" s="3"/>
      <c r="P63" s="34"/>
      <c r="Q63" s="37"/>
    </row>
    <row r="64" spans="2:19" ht="15.75" outlineLevel="1" thickBot="1" x14ac:dyDescent="0.3">
      <c r="B64" s="102"/>
      <c r="C64" s="23"/>
      <c r="D64" s="18" t="s">
        <v>4</v>
      </c>
      <c r="E64" s="11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35"/>
      <c r="Q64" s="39"/>
    </row>
    <row r="65" spans="2:17" ht="15.75" thickBot="1" x14ac:dyDescent="0.3">
      <c r="B65" s="28">
        <v>62</v>
      </c>
      <c r="C65" s="20" t="s">
        <v>32</v>
      </c>
      <c r="D65" s="15" t="s">
        <v>18</v>
      </c>
      <c r="E65" s="13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32"/>
      <c r="Q65" s="30"/>
    </row>
    <row r="66" spans="2:17" outlineLevel="1" x14ac:dyDescent="0.25">
      <c r="B66" s="100"/>
      <c r="C66" s="21"/>
      <c r="D66" s="16" t="s">
        <v>0</v>
      </c>
      <c r="E66" s="12"/>
      <c r="F66" s="5"/>
      <c r="G66" s="5"/>
      <c r="H66" s="5"/>
      <c r="I66" s="5"/>
      <c r="J66" s="5"/>
      <c r="K66" s="5"/>
      <c r="L66" s="5"/>
      <c r="M66" s="5"/>
      <c r="N66" s="5"/>
      <c r="O66" s="5"/>
      <c r="P66" s="33"/>
      <c r="Q66" s="38"/>
    </row>
    <row r="67" spans="2:17" outlineLevel="1" x14ac:dyDescent="0.25">
      <c r="B67" s="100"/>
      <c r="C67" s="22"/>
      <c r="D67" s="17" t="s">
        <v>1</v>
      </c>
      <c r="E67" s="6"/>
      <c r="F67" s="3"/>
      <c r="G67" s="3"/>
      <c r="H67" s="3"/>
      <c r="I67" s="3"/>
      <c r="J67" s="3"/>
      <c r="K67" s="3"/>
      <c r="L67" s="3"/>
      <c r="M67" s="3"/>
      <c r="N67" s="3"/>
      <c r="O67" s="3"/>
      <c r="P67" s="34"/>
      <c r="Q67" s="37"/>
    </row>
    <row r="68" spans="2:17" outlineLevel="1" x14ac:dyDescent="0.25">
      <c r="B68" s="100"/>
      <c r="C68" s="22"/>
      <c r="D68" s="17" t="s">
        <v>2</v>
      </c>
      <c r="E68" s="6"/>
      <c r="F68" s="3"/>
      <c r="G68" s="3"/>
      <c r="H68" s="3"/>
      <c r="I68" s="3"/>
      <c r="J68" s="3"/>
      <c r="K68" s="3"/>
      <c r="L68" s="3"/>
      <c r="M68" s="3"/>
      <c r="N68" s="3"/>
      <c r="O68" s="3"/>
      <c r="P68" s="34"/>
      <c r="Q68" s="37"/>
    </row>
    <row r="69" spans="2:17" outlineLevel="1" x14ac:dyDescent="0.25">
      <c r="B69" s="100"/>
      <c r="C69" s="22"/>
      <c r="D69" s="17" t="s">
        <v>3</v>
      </c>
      <c r="E69" s="6"/>
      <c r="F69" s="3"/>
      <c r="G69" s="3"/>
      <c r="H69" s="3"/>
      <c r="I69" s="3"/>
      <c r="J69" s="3"/>
      <c r="K69" s="3"/>
      <c r="L69" s="3"/>
      <c r="M69" s="3"/>
      <c r="N69" s="3"/>
      <c r="O69" s="3"/>
      <c r="P69" s="34"/>
      <c r="Q69" s="37"/>
    </row>
    <row r="70" spans="2:17" ht="15.75" outlineLevel="1" thickBot="1" x14ac:dyDescent="0.3">
      <c r="B70" s="101"/>
      <c r="C70" s="27"/>
      <c r="D70" s="19" t="s">
        <v>4</v>
      </c>
      <c r="E70" s="7"/>
      <c r="F70" s="4"/>
      <c r="G70" s="4"/>
      <c r="H70" s="4"/>
      <c r="I70" s="4"/>
      <c r="J70" s="4"/>
      <c r="K70" s="4"/>
      <c r="L70" s="4"/>
      <c r="M70" s="4"/>
      <c r="N70" s="4"/>
      <c r="O70" s="4"/>
      <c r="P70" s="36"/>
      <c r="Q70" s="39"/>
    </row>
    <row r="71" spans="2:17" s="2" customFormat="1" ht="15.75" thickBot="1" x14ac:dyDescent="0.3">
      <c r="B71" s="28">
        <v>63</v>
      </c>
      <c r="C71" s="20" t="s">
        <v>33</v>
      </c>
      <c r="D71" s="15" t="s">
        <v>18</v>
      </c>
      <c r="E71" s="58">
        <f>AVERAGE(E72:E76)</f>
        <v>4014</v>
      </c>
      <c r="F71" s="59">
        <f t="shared" ref="F71:Q71" si="34">AVERAGE(F72:F76)</f>
        <v>2033</v>
      </c>
      <c r="G71" s="59">
        <f t="shared" si="34"/>
        <v>2729</v>
      </c>
      <c r="H71" s="59">
        <f t="shared" si="34"/>
        <v>2418.3333333333335</v>
      </c>
      <c r="I71" s="59">
        <f t="shared" si="34"/>
        <v>2392.6666666666665</v>
      </c>
      <c r="J71" s="59">
        <f t="shared" si="34"/>
        <v>3032.3333333333335</v>
      </c>
      <c r="K71" s="59">
        <f t="shared" si="34"/>
        <v>2763.6666666666665</v>
      </c>
      <c r="L71" s="59">
        <f t="shared" si="34"/>
        <v>2939.3333333333335</v>
      </c>
      <c r="M71" s="59">
        <f t="shared" si="34"/>
        <v>2650.6666666666665</v>
      </c>
      <c r="N71" s="59">
        <f t="shared" si="34"/>
        <v>4256</v>
      </c>
      <c r="O71" s="59">
        <f t="shared" si="34"/>
        <v>3036.6666666666665</v>
      </c>
      <c r="P71" s="60">
        <f t="shared" si="34"/>
        <v>2618</v>
      </c>
      <c r="Q71" s="61">
        <f t="shared" si="34"/>
        <v>33545.666666666664</v>
      </c>
    </row>
    <row r="72" spans="2:17" s="2" customFormat="1" outlineLevel="1" x14ac:dyDescent="0.25">
      <c r="B72" s="102"/>
      <c r="C72" s="21"/>
      <c r="D72" s="16" t="s">
        <v>0</v>
      </c>
      <c r="E72" s="62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4"/>
      <c r="Q72" s="65"/>
    </row>
    <row r="73" spans="2:17" s="2" customFormat="1" outlineLevel="1" x14ac:dyDescent="0.25">
      <c r="B73" s="102"/>
      <c r="C73" s="22"/>
      <c r="D73" s="17" t="s">
        <v>1</v>
      </c>
      <c r="E73" s="42"/>
      <c r="F73" s="66">
        <v>447</v>
      </c>
      <c r="G73" s="66">
        <v>2302</v>
      </c>
      <c r="H73" s="66">
        <v>1714</v>
      </c>
      <c r="I73" s="66">
        <v>1458</v>
      </c>
      <c r="J73" s="66">
        <v>1379</v>
      </c>
      <c r="K73" s="66">
        <v>2111</v>
      </c>
      <c r="L73" s="66">
        <v>1733</v>
      </c>
      <c r="M73" s="66">
        <v>1401</v>
      </c>
      <c r="N73" s="66">
        <v>3647</v>
      </c>
      <c r="O73" s="66">
        <v>2144</v>
      </c>
      <c r="P73" s="67">
        <v>1399</v>
      </c>
      <c r="Q73" s="68">
        <f t="shared" ref="Q73:Q74" si="35">SUM(E73:P73)</f>
        <v>19735</v>
      </c>
    </row>
    <row r="74" spans="2:17" s="2" customFormat="1" outlineLevel="1" x14ac:dyDescent="0.25">
      <c r="B74" s="102"/>
      <c r="C74" s="22"/>
      <c r="D74" s="17" t="s">
        <v>2</v>
      </c>
      <c r="E74" s="42">
        <v>2536</v>
      </c>
      <c r="F74" s="66">
        <v>1277</v>
      </c>
      <c r="G74" s="66">
        <v>1501</v>
      </c>
      <c r="H74" s="66">
        <v>1599</v>
      </c>
      <c r="I74" s="66">
        <v>2001</v>
      </c>
      <c r="J74" s="66">
        <v>3572</v>
      </c>
      <c r="K74" s="66">
        <v>2872</v>
      </c>
      <c r="L74" s="66">
        <v>3142</v>
      </c>
      <c r="M74" s="66">
        <v>3337</v>
      </c>
      <c r="N74" s="66">
        <v>5254</v>
      </c>
      <c r="O74" s="66">
        <v>4039</v>
      </c>
      <c r="P74" s="67">
        <v>3837</v>
      </c>
      <c r="Q74" s="68">
        <f t="shared" si="35"/>
        <v>34967</v>
      </c>
    </row>
    <row r="75" spans="2:17" s="2" customFormat="1" outlineLevel="1" x14ac:dyDescent="0.25">
      <c r="B75" s="102"/>
      <c r="C75" s="22"/>
      <c r="D75" s="17" t="s">
        <v>3</v>
      </c>
      <c r="E75" s="42">
        <v>5492</v>
      </c>
      <c r="F75" s="66">
        <v>4375</v>
      </c>
      <c r="G75" s="66">
        <v>4384</v>
      </c>
      <c r="H75" s="66">
        <v>3942</v>
      </c>
      <c r="I75" s="66">
        <v>3719</v>
      </c>
      <c r="J75" s="66">
        <v>4146</v>
      </c>
      <c r="K75" s="66">
        <v>3308</v>
      </c>
      <c r="L75" s="66">
        <v>3943</v>
      </c>
      <c r="M75" s="66">
        <v>3214</v>
      </c>
      <c r="N75" s="66">
        <v>3867</v>
      </c>
      <c r="O75" s="66">
        <v>2927</v>
      </c>
      <c r="P75" s="67">
        <v>2618</v>
      </c>
      <c r="Q75" s="68">
        <f t="shared" ref="Q75" si="36">SUM(E75:P75)</f>
        <v>45935</v>
      </c>
    </row>
    <row r="76" spans="2:17" s="2" customFormat="1" ht="15.75" outlineLevel="1" thickBot="1" x14ac:dyDescent="0.3">
      <c r="B76" s="102"/>
      <c r="C76" s="23"/>
      <c r="D76" s="18" t="s">
        <v>4</v>
      </c>
      <c r="E76" s="69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1"/>
      <c r="Q76" s="72"/>
    </row>
    <row r="77" spans="2:17" s="2" customFormat="1" ht="15.75" thickBot="1" x14ac:dyDescent="0.3">
      <c r="B77" s="28">
        <v>64</v>
      </c>
      <c r="C77" s="20" t="s">
        <v>34</v>
      </c>
      <c r="D77" s="15" t="s">
        <v>18</v>
      </c>
      <c r="E77" s="13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32"/>
      <c r="Q77" s="30"/>
    </row>
    <row r="78" spans="2:17" s="2" customFormat="1" outlineLevel="1" x14ac:dyDescent="0.25">
      <c r="B78" s="102"/>
      <c r="C78" s="21"/>
      <c r="D78" s="16" t="s">
        <v>0</v>
      </c>
      <c r="E78" s="12"/>
      <c r="F78" s="5"/>
      <c r="G78" s="5"/>
      <c r="H78" s="5"/>
      <c r="I78" s="5"/>
      <c r="J78" s="5"/>
      <c r="K78" s="5"/>
      <c r="L78" s="5"/>
      <c r="M78" s="5"/>
      <c r="N78" s="5"/>
      <c r="O78" s="5"/>
      <c r="P78" s="33"/>
      <c r="Q78" s="38"/>
    </row>
    <row r="79" spans="2:17" s="2" customFormat="1" outlineLevel="1" x14ac:dyDescent="0.25">
      <c r="B79" s="102"/>
      <c r="C79" s="22"/>
      <c r="D79" s="17" t="s">
        <v>1</v>
      </c>
      <c r="E79" s="6"/>
      <c r="F79" s="3"/>
      <c r="G79" s="3"/>
      <c r="H79" s="3"/>
      <c r="I79" s="3"/>
      <c r="J79" s="3"/>
      <c r="K79" s="3"/>
      <c r="L79" s="3"/>
      <c r="M79" s="3"/>
      <c r="N79" s="3"/>
      <c r="O79" s="3"/>
      <c r="P79" s="34"/>
      <c r="Q79" s="37"/>
    </row>
    <row r="80" spans="2:17" s="2" customFormat="1" outlineLevel="1" x14ac:dyDescent="0.25">
      <c r="B80" s="102"/>
      <c r="C80" s="22"/>
      <c r="D80" s="17" t="s">
        <v>2</v>
      </c>
      <c r="E80" s="6"/>
      <c r="F80" s="3"/>
      <c r="G80" s="3"/>
      <c r="H80" s="3"/>
      <c r="I80" s="3"/>
      <c r="J80" s="3"/>
      <c r="K80" s="3"/>
      <c r="L80" s="3"/>
      <c r="M80" s="3"/>
      <c r="N80" s="3"/>
      <c r="O80" s="3"/>
      <c r="P80" s="34"/>
      <c r="Q80" s="37"/>
    </row>
    <row r="81" spans="2:17" s="2" customFormat="1" outlineLevel="1" x14ac:dyDescent="0.25">
      <c r="B81" s="102"/>
      <c r="C81" s="22"/>
      <c r="D81" s="17" t="s">
        <v>3</v>
      </c>
      <c r="E81" s="6"/>
      <c r="F81" s="3"/>
      <c r="G81" s="3"/>
      <c r="H81" s="3"/>
      <c r="I81" s="3"/>
      <c r="J81" s="3"/>
      <c r="K81" s="3"/>
      <c r="L81" s="3"/>
      <c r="M81" s="3"/>
      <c r="N81" s="3"/>
      <c r="O81" s="3"/>
      <c r="P81" s="34"/>
      <c r="Q81" s="37"/>
    </row>
    <row r="82" spans="2:17" s="2" customFormat="1" outlineLevel="1" x14ac:dyDescent="0.25">
      <c r="B82" s="102"/>
      <c r="C82" s="23"/>
      <c r="D82" s="18" t="s">
        <v>4</v>
      </c>
      <c r="E82" s="11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5"/>
      <c r="Q82" s="39"/>
    </row>
  </sheetData>
  <autoFilter ref="B2:Q82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18">
    <mergeCell ref="Q2:Q3"/>
    <mergeCell ref="B72:B76"/>
    <mergeCell ref="B78:B82"/>
    <mergeCell ref="E2:P2"/>
    <mergeCell ref="D2:D3"/>
    <mergeCell ref="C2:C3"/>
    <mergeCell ref="B6:B10"/>
    <mergeCell ref="B48:B52"/>
    <mergeCell ref="B54:B58"/>
    <mergeCell ref="B60:B64"/>
    <mergeCell ref="B2:B3"/>
    <mergeCell ref="B12:B16"/>
    <mergeCell ref="B66:B70"/>
    <mergeCell ref="B18:B22"/>
    <mergeCell ref="B24:B28"/>
    <mergeCell ref="B30:B34"/>
    <mergeCell ref="B36:B40"/>
    <mergeCell ref="B42:B4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Тальков Павел</dc:creator>
  <cp:lastModifiedBy>_Boroda_</cp:lastModifiedBy>
  <dcterms:created xsi:type="dcterms:W3CDTF">2015-02-26T08:52:29Z</dcterms:created>
  <dcterms:modified xsi:type="dcterms:W3CDTF">2015-03-10T09:52:51Z</dcterms:modified>
</cp:coreProperties>
</file>