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bookViews>
    <workbookView xWindow="0" yWindow="0" windowWidth="15345" windowHeight="4635" activeTab="1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0" hidden="1">Лист1!$A$1:$L$20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7" i="1"/>
  <c r="L11" i="1"/>
  <c r="L15" i="1"/>
  <c r="L16" i="1"/>
  <c r="L17" i="1"/>
  <c r="L18" i="1"/>
  <c r="L19" i="1"/>
  <c r="L20" i="1"/>
  <c r="J15" i="1"/>
  <c r="J16" i="1"/>
  <c r="J17" i="1"/>
  <c r="J18" i="1"/>
  <c r="J19" i="1"/>
  <c r="J20" i="1"/>
  <c r="I3" i="1"/>
  <c r="I4" i="1"/>
  <c r="I5" i="1"/>
  <c r="I6" i="1"/>
  <c r="I7" i="1"/>
  <c r="I8" i="1"/>
  <c r="J2" i="1" s="1"/>
  <c r="L2" i="1" s="1"/>
  <c r="I9" i="1"/>
  <c r="J3" i="1" s="1"/>
  <c r="I10" i="1"/>
  <c r="J4" i="1" s="1"/>
  <c r="L4" i="1" s="1"/>
  <c r="I11" i="1"/>
  <c r="J5" i="1" s="1"/>
  <c r="L5" i="1" s="1"/>
  <c r="I12" i="1"/>
  <c r="J6" i="1" s="1"/>
  <c r="L6" i="1" s="1"/>
  <c r="I13" i="1"/>
  <c r="J7" i="1" s="1"/>
  <c r="I14" i="1"/>
  <c r="J8" i="1" s="1"/>
  <c r="L8" i="1" s="1"/>
  <c r="I15" i="1"/>
  <c r="J9" i="1" s="1"/>
  <c r="L9" i="1" s="1"/>
  <c r="I16" i="1"/>
  <c r="J10" i="1" s="1"/>
  <c r="L10" i="1" s="1"/>
  <c r="I17" i="1"/>
  <c r="J11" i="1" s="1"/>
  <c r="I18" i="1"/>
  <c r="J12" i="1" s="1"/>
  <c r="L12" i="1" s="1"/>
  <c r="I19" i="1"/>
  <c r="J13" i="1" s="1"/>
  <c r="L13" i="1" s="1"/>
  <c r="I20" i="1"/>
  <c r="J14" i="1" s="1"/>
  <c r="L14" i="1" s="1"/>
  <c r="I2" i="1"/>
</calcChain>
</file>

<file path=xl/comments1.xml><?xml version="1.0" encoding="utf-8"?>
<comments xmlns="http://schemas.openxmlformats.org/spreadsheetml/2006/main">
  <authors>
    <author>Александр Субботин</author>
  </authors>
  <commentList>
    <comment ref="I2" authorId="0" shapeId="0">
      <text>
        <r>
          <rPr>
            <b/>
            <sz val="9"/>
            <color indexed="81"/>
            <rFont val="Tahoma"/>
            <family val="2"/>
            <charset val="204"/>
          </rPr>
          <t>Формула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Формула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04"/>
          </rPr>
          <t>Формула</t>
        </r>
      </text>
    </comment>
  </commentList>
</comments>
</file>

<file path=xl/sharedStrings.xml><?xml version="1.0" encoding="utf-8"?>
<sst xmlns="http://schemas.openxmlformats.org/spreadsheetml/2006/main" count="138" uniqueCount="40">
  <si>
    <t>Дата  приема</t>
  </si>
  <si>
    <t>Регион доставки</t>
  </si>
  <si>
    <t>Город доставки</t>
  </si>
  <si>
    <t>Код филиала доставки</t>
  </si>
  <si>
    <t>Плановая дата доставки</t>
  </si>
  <si>
    <t>Фактическая дата доставки</t>
  </si>
  <si>
    <t>Отклонение</t>
  </si>
  <si>
    <t>номер</t>
  </si>
  <si>
    <t xml:space="preserve">Наименование </t>
  </si>
  <si>
    <t>заказ</t>
  </si>
  <si>
    <t xml:space="preserve">Код </t>
  </si>
  <si>
    <t>Ромашка</t>
  </si>
  <si>
    <t>Урал</t>
  </si>
  <si>
    <t>Екатеринбург</t>
  </si>
  <si>
    <t>Тюмень</t>
  </si>
  <si>
    <t>Челябинск</t>
  </si>
  <si>
    <t>Курган</t>
  </si>
  <si>
    <t>Сургут</t>
  </si>
  <si>
    <t>Нижневартовск</t>
  </si>
  <si>
    <t>Магнитогорск</t>
  </si>
  <si>
    <t>Новый Уренгой</t>
  </si>
  <si>
    <t>Ханты-Мансийск</t>
  </si>
  <si>
    <t>ЕКА</t>
  </si>
  <si>
    <t>НИЖ</t>
  </si>
  <si>
    <t>МАГ</t>
  </si>
  <si>
    <t>ТЮМ</t>
  </si>
  <si>
    <t>ЧЕЛ</t>
  </si>
  <si>
    <t>КУР</t>
  </si>
  <si>
    <t>СУР</t>
  </si>
  <si>
    <t>НУГ</t>
  </si>
  <si>
    <t>ХМК</t>
  </si>
  <si>
    <t>Отклонение на 1 р.д</t>
  </si>
  <si>
    <t>Отклонение на 2 р.д</t>
  </si>
  <si>
    <t>Без отклонений</t>
  </si>
  <si>
    <t>Отклонение на 3 р.д</t>
  </si>
  <si>
    <t>Отклонение на 7 р.д</t>
  </si>
  <si>
    <t xml:space="preserve">Срок доставки </t>
  </si>
  <si>
    <t>Код 1</t>
  </si>
  <si>
    <t>Код 2</t>
  </si>
  <si>
    <t>Код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</si>
</sst>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0" xfId="0" applyAlignment="1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7;&#1086;%20&#1089;&#1074;&#1086;&#1077;&#1074;&#1088;&#1077;&#1084;&#1077;&#1085;&#1085;&#1086;&#1089;&#1090;&#1080;%20&#1076;&#1086;&#1089;&#1090;&#1072;&#1074;&#1082;&#1080;%20&#1056;&#1077;&#108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евременность доставки"/>
      <sheetName val="Данные"/>
      <sheetName val="Справочник"/>
      <sheetName val="Инструкция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"/>
  <sheetViews>
    <sheetView workbookViewId="0">
      <selection activeCell="E22" sqref="E22"/>
    </sheetView>
  </sheetViews>
  <sheetFormatPr defaultRowHeight="15" x14ac:dyDescent="0.25"/>
  <cols>
    <col min="1" max="1" width="8.42578125" bestFit="1" customWidth="1"/>
    <col min="2" max="2" width="15.140625" customWidth="1"/>
    <col min="5" max="5" width="10.140625" bestFit="1" customWidth="1"/>
    <col min="6" max="6" width="8.140625" bestFit="1" customWidth="1"/>
    <col min="7" max="7" width="17.42578125" bestFit="1" customWidth="1"/>
    <col min="11" max="11" width="14.140625" bestFit="1" customWidth="1"/>
    <col min="12" max="12" width="13.42578125" bestFit="1" customWidth="1"/>
    <col min="13" max="13" width="19.85546875" bestFit="1" customWidth="1"/>
  </cols>
  <sheetData>
    <row r="1" spans="1:14" ht="60" x14ac:dyDescent="0.25">
      <c r="A1" s="1" t="s">
        <v>7</v>
      </c>
      <c r="B1" s="2" t="s">
        <v>8</v>
      </c>
      <c r="C1" s="1" t="s">
        <v>9</v>
      </c>
      <c r="D1" s="2" t="s">
        <v>10</v>
      </c>
      <c r="E1" s="2" t="s">
        <v>0</v>
      </c>
      <c r="F1" s="2" t="s">
        <v>1</v>
      </c>
      <c r="G1" s="2" t="s">
        <v>2</v>
      </c>
      <c r="H1" s="2" t="s">
        <v>3</v>
      </c>
      <c r="I1" s="2" t="s">
        <v>36</v>
      </c>
      <c r="J1" s="3" t="s">
        <v>4</v>
      </c>
      <c r="K1" s="3" t="s">
        <v>5</v>
      </c>
      <c r="L1" s="3" t="s">
        <v>6</v>
      </c>
    </row>
    <row r="2" spans="1:14" x14ac:dyDescent="0.25">
      <c r="A2" s="4">
        <v>1</v>
      </c>
      <c r="B2" s="4" t="s">
        <v>11</v>
      </c>
      <c r="C2" s="4">
        <v>24</v>
      </c>
      <c r="D2" s="4" t="s">
        <v>37</v>
      </c>
      <c r="E2" s="5">
        <v>42065</v>
      </c>
      <c r="F2" s="4" t="s">
        <v>12</v>
      </c>
      <c r="G2" s="6" t="s">
        <v>13</v>
      </c>
      <c r="H2" s="4" t="s">
        <v>22</v>
      </c>
      <c r="I2" s="8">
        <f>SUMIFS(Лист2!$A:$A,Лист2!$B:$B,Лист1!$H2)</f>
        <v>0</v>
      </c>
      <c r="J2" s="10">
        <f>WORKDAY(E8,I8)</f>
        <v>42069</v>
      </c>
      <c r="K2" s="5">
        <v>42067</v>
      </c>
      <c r="L2" s="9">
        <f>IF(J2=K2,0,NETWORKDAYS(J2,K2)-1)</f>
        <v>-4</v>
      </c>
      <c r="M2" t="s">
        <v>31</v>
      </c>
    </row>
    <row r="3" spans="1:14" x14ac:dyDescent="0.25">
      <c r="A3" s="4">
        <v>1</v>
      </c>
      <c r="B3" s="4" t="s">
        <v>11</v>
      </c>
      <c r="C3" s="4">
        <v>25</v>
      </c>
      <c r="D3" s="4" t="s">
        <v>38</v>
      </c>
      <c r="E3" s="5">
        <v>42065</v>
      </c>
      <c r="F3" s="4" t="s">
        <v>12</v>
      </c>
      <c r="G3" s="4" t="s">
        <v>14</v>
      </c>
      <c r="H3" s="4" t="s">
        <v>25</v>
      </c>
      <c r="I3" s="8">
        <f>SUMIFS(Лист2!$A:$A,Лист2!$B:$B,Лист1!$H3)</f>
        <v>0</v>
      </c>
      <c r="J3" s="10">
        <f t="shared" ref="J3:J20" si="0">WORKDAY(E9,I9)</f>
        <v>42073</v>
      </c>
      <c r="K3" s="5">
        <v>42068</v>
      </c>
      <c r="L3" s="9">
        <f t="shared" ref="L3:L20" si="1">IF(J3=K3,0,NETWORKDAYS(J3,K3)-1)</f>
        <v>-5</v>
      </c>
      <c r="M3" t="s">
        <v>33</v>
      </c>
    </row>
    <row r="4" spans="1:14" x14ac:dyDescent="0.25">
      <c r="A4" s="4">
        <v>1</v>
      </c>
      <c r="B4" s="4" t="s">
        <v>11</v>
      </c>
      <c r="C4" s="4">
        <v>26</v>
      </c>
      <c r="D4" s="4" t="s">
        <v>39</v>
      </c>
      <c r="E4" s="5">
        <v>42066</v>
      </c>
      <c r="F4" s="4" t="s">
        <v>12</v>
      </c>
      <c r="G4" s="4" t="s">
        <v>15</v>
      </c>
      <c r="H4" s="4" t="s">
        <v>26</v>
      </c>
      <c r="I4" s="8">
        <f>SUMIFS(Лист2!$A:$A,Лист2!$B:$B,Лист1!$H4)</f>
        <v>0</v>
      </c>
      <c r="J4" s="10">
        <f t="shared" si="0"/>
        <v>42073</v>
      </c>
      <c r="K4" s="5">
        <v>42076</v>
      </c>
      <c r="L4" s="9">
        <f t="shared" si="1"/>
        <v>3</v>
      </c>
      <c r="M4" t="s">
        <v>32</v>
      </c>
    </row>
    <row r="5" spans="1:14" x14ac:dyDescent="0.25">
      <c r="A5" s="4">
        <v>1</v>
      </c>
      <c r="B5" s="4" t="s">
        <v>11</v>
      </c>
      <c r="C5" s="4">
        <v>27</v>
      </c>
      <c r="D5" s="4" t="s">
        <v>39</v>
      </c>
      <c r="E5" s="5">
        <v>42067</v>
      </c>
      <c r="F5" s="4" t="s">
        <v>12</v>
      </c>
      <c r="G5" s="4" t="s">
        <v>16</v>
      </c>
      <c r="H5" s="4" t="s">
        <v>27</v>
      </c>
      <c r="I5" s="8">
        <f>SUMIFS(Лист2!$A:$A,Лист2!$B:$B,Лист1!$H5)</f>
        <v>0</v>
      </c>
      <c r="J5" s="10">
        <f t="shared" si="0"/>
        <v>42073</v>
      </c>
      <c r="K5" s="5">
        <v>42075</v>
      </c>
      <c r="L5" s="9">
        <f t="shared" si="1"/>
        <v>2</v>
      </c>
      <c r="M5" t="s">
        <v>31</v>
      </c>
    </row>
    <row r="6" spans="1:14" x14ac:dyDescent="0.25">
      <c r="A6" s="4">
        <v>1</v>
      </c>
      <c r="B6" s="4" t="s">
        <v>11</v>
      </c>
      <c r="C6" s="4">
        <v>28</v>
      </c>
      <c r="D6" s="4" t="s">
        <v>37</v>
      </c>
      <c r="E6" s="5">
        <v>42068</v>
      </c>
      <c r="F6" s="4" t="s">
        <v>12</v>
      </c>
      <c r="G6" s="4" t="s">
        <v>17</v>
      </c>
      <c r="H6" s="4" t="s">
        <v>28</v>
      </c>
      <c r="I6" s="8">
        <f>SUMIFS(Лист2!$A:$A,Лист2!$B:$B,Лист1!$H6)</f>
        <v>0</v>
      </c>
      <c r="J6" s="10">
        <f t="shared" si="0"/>
        <v>42074</v>
      </c>
      <c r="K6" s="5">
        <v>42075</v>
      </c>
      <c r="L6" s="9">
        <f t="shared" si="1"/>
        <v>1</v>
      </c>
      <c r="M6" t="s">
        <v>32</v>
      </c>
    </row>
    <row r="7" spans="1:14" x14ac:dyDescent="0.25">
      <c r="A7" s="4">
        <v>1</v>
      </c>
      <c r="B7" s="4" t="s">
        <v>11</v>
      </c>
      <c r="C7" s="4">
        <v>29</v>
      </c>
      <c r="D7" s="4" t="s">
        <v>37</v>
      </c>
      <c r="E7" s="5">
        <v>42069</v>
      </c>
      <c r="F7" s="4" t="s">
        <v>12</v>
      </c>
      <c r="G7" s="4" t="s">
        <v>18</v>
      </c>
      <c r="H7" s="4" t="s">
        <v>23</v>
      </c>
      <c r="I7" s="8">
        <f>SUMIFS(Лист2!$A:$A,Лист2!$B:$B,Лист1!$H7)</f>
        <v>0</v>
      </c>
      <c r="J7" s="10">
        <f t="shared" si="0"/>
        <v>42075</v>
      </c>
      <c r="K7" s="5">
        <v>42076</v>
      </c>
      <c r="L7" s="9">
        <f t="shared" si="1"/>
        <v>1</v>
      </c>
      <c r="M7" t="s">
        <v>31</v>
      </c>
    </row>
    <row r="8" spans="1:14" x14ac:dyDescent="0.25">
      <c r="A8" s="4">
        <v>1</v>
      </c>
      <c r="B8" s="4" t="s">
        <v>11</v>
      </c>
      <c r="C8" s="4">
        <v>30</v>
      </c>
      <c r="D8" s="4" t="s">
        <v>37</v>
      </c>
      <c r="E8" s="5">
        <v>42069</v>
      </c>
      <c r="F8" s="4" t="s">
        <v>12</v>
      </c>
      <c r="G8" s="4" t="s">
        <v>19</v>
      </c>
      <c r="H8" s="4" t="s">
        <v>24</v>
      </c>
      <c r="I8" s="8">
        <f>SUMIFS(Лист2!$A:$A,Лист2!$B:$B,Лист1!$H8)</f>
        <v>0</v>
      </c>
      <c r="J8" s="10">
        <f t="shared" si="0"/>
        <v>42076</v>
      </c>
      <c r="K8" s="5">
        <v>42076</v>
      </c>
      <c r="L8" s="9">
        <f t="shared" si="1"/>
        <v>0</v>
      </c>
      <c r="M8" t="s">
        <v>31</v>
      </c>
    </row>
    <row r="9" spans="1:14" x14ac:dyDescent="0.25">
      <c r="A9" s="4">
        <v>1</v>
      </c>
      <c r="B9" s="4" t="s">
        <v>11</v>
      </c>
      <c r="C9" s="4">
        <v>31</v>
      </c>
      <c r="D9" s="4" t="s">
        <v>37</v>
      </c>
      <c r="E9" s="5">
        <v>42073</v>
      </c>
      <c r="F9" s="4" t="s">
        <v>12</v>
      </c>
      <c r="G9" s="4" t="s">
        <v>16</v>
      </c>
      <c r="H9" s="4" t="s">
        <v>27</v>
      </c>
      <c r="I9" s="8">
        <f>SUMIFS(Лист2!$A:$A,Лист2!$B:$B,Лист1!$H9)</f>
        <v>0</v>
      </c>
      <c r="J9" s="10">
        <f t="shared" si="0"/>
        <v>42076</v>
      </c>
      <c r="K9" s="5">
        <v>42077</v>
      </c>
      <c r="L9" s="9">
        <f t="shared" si="1"/>
        <v>0</v>
      </c>
      <c r="M9" t="s">
        <v>32</v>
      </c>
    </row>
    <row r="10" spans="1:14" x14ac:dyDescent="0.25">
      <c r="A10" s="4">
        <v>1</v>
      </c>
      <c r="B10" s="4" t="s">
        <v>11</v>
      </c>
      <c r="C10" s="4">
        <v>32</v>
      </c>
      <c r="D10" s="4" t="s">
        <v>37</v>
      </c>
      <c r="E10" s="5">
        <v>42073</v>
      </c>
      <c r="F10" s="4" t="s">
        <v>12</v>
      </c>
      <c r="G10" s="4" t="s">
        <v>20</v>
      </c>
      <c r="H10" s="4" t="s">
        <v>29</v>
      </c>
      <c r="I10" s="8">
        <f>SUMIFS(Лист2!$A:$A,Лист2!$B:$B,Лист1!$H10)</f>
        <v>0</v>
      </c>
      <c r="J10" s="10">
        <f t="shared" si="0"/>
        <v>42079</v>
      </c>
      <c r="K10" s="5">
        <v>42082</v>
      </c>
      <c r="L10" s="9">
        <f t="shared" si="1"/>
        <v>3</v>
      </c>
      <c r="M10" t="s">
        <v>34</v>
      </c>
    </row>
    <row r="11" spans="1:14" x14ac:dyDescent="0.25">
      <c r="A11" s="4">
        <v>1</v>
      </c>
      <c r="B11" s="4" t="s">
        <v>11</v>
      </c>
      <c r="C11" s="4">
        <v>33</v>
      </c>
      <c r="D11" s="4" t="s">
        <v>38</v>
      </c>
      <c r="E11" s="5">
        <v>42073</v>
      </c>
      <c r="F11" s="4" t="s">
        <v>12</v>
      </c>
      <c r="G11" s="4" t="s">
        <v>21</v>
      </c>
      <c r="H11" s="4" t="s">
        <v>30</v>
      </c>
      <c r="I11" s="8">
        <f>SUMIFS(Лист2!$A:$A,Лист2!$B:$B,Лист1!$H11)</f>
        <v>0</v>
      </c>
      <c r="J11" s="10">
        <f t="shared" si="0"/>
        <v>42079</v>
      </c>
      <c r="K11" s="5">
        <v>42079</v>
      </c>
      <c r="L11" s="9">
        <f t="shared" si="1"/>
        <v>0</v>
      </c>
      <c r="M11" t="s">
        <v>31</v>
      </c>
    </row>
    <row r="12" spans="1:14" x14ac:dyDescent="0.25">
      <c r="A12" s="4">
        <v>1</v>
      </c>
      <c r="B12" s="4" t="s">
        <v>11</v>
      </c>
      <c r="C12" s="4">
        <v>34</v>
      </c>
      <c r="D12" s="4" t="s">
        <v>38</v>
      </c>
      <c r="E12" s="5">
        <v>42074</v>
      </c>
      <c r="F12" s="4" t="s">
        <v>12</v>
      </c>
      <c r="G12" s="4" t="s">
        <v>16</v>
      </c>
      <c r="H12" s="4" t="s">
        <v>27</v>
      </c>
      <c r="I12" s="8">
        <f>SUMIFS(Лист2!$A:$A,Лист2!$B:$B,Лист1!$H12)</f>
        <v>0</v>
      </c>
      <c r="J12" s="10">
        <f t="shared" si="0"/>
        <v>42080</v>
      </c>
      <c r="K12" s="5">
        <v>42076</v>
      </c>
      <c r="L12" s="9">
        <f t="shared" si="1"/>
        <v>-4</v>
      </c>
      <c r="M12" t="s">
        <v>33</v>
      </c>
    </row>
    <row r="13" spans="1:14" x14ac:dyDescent="0.25">
      <c r="A13" s="4">
        <v>1</v>
      </c>
      <c r="B13" s="4" t="s">
        <v>11</v>
      </c>
      <c r="C13" s="4">
        <v>35</v>
      </c>
      <c r="D13" s="4" t="s">
        <v>37</v>
      </c>
      <c r="E13" s="5">
        <v>42075</v>
      </c>
      <c r="F13" s="4" t="s">
        <v>12</v>
      </c>
      <c r="G13" s="4" t="s">
        <v>21</v>
      </c>
      <c r="H13" s="4" t="s">
        <v>30</v>
      </c>
      <c r="I13" s="8">
        <f>SUMIFS(Лист2!$A:$A,Лист2!$B:$B,Лист1!$H13)</f>
        <v>0</v>
      </c>
      <c r="J13" s="10">
        <f t="shared" si="0"/>
        <v>42081</v>
      </c>
      <c r="K13" s="5">
        <v>42088</v>
      </c>
      <c r="L13" s="9">
        <f t="shared" si="1"/>
        <v>5</v>
      </c>
      <c r="M13" t="s">
        <v>35</v>
      </c>
    </row>
    <row r="14" spans="1:14" x14ac:dyDescent="0.25">
      <c r="A14" s="4">
        <v>1</v>
      </c>
      <c r="B14" s="4" t="s">
        <v>11</v>
      </c>
      <c r="C14" s="4">
        <v>36</v>
      </c>
      <c r="D14" s="4" t="s">
        <v>38</v>
      </c>
      <c r="E14" s="5">
        <v>42076</v>
      </c>
      <c r="F14" s="4" t="s">
        <v>12</v>
      </c>
      <c r="G14" s="6" t="s">
        <v>13</v>
      </c>
      <c r="H14" s="4" t="s">
        <v>22</v>
      </c>
      <c r="I14" s="8">
        <f>SUMIFS(Лист2!$A:$A,Лист2!$B:$B,Лист1!$H14)</f>
        <v>0</v>
      </c>
      <c r="J14" s="10">
        <f t="shared" si="0"/>
        <v>42082</v>
      </c>
      <c r="K14" s="5">
        <v>42081</v>
      </c>
      <c r="L14" s="9">
        <f t="shared" si="1"/>
        <v>-3</v>
      </c>
      <c r="M14" t="s">
        <v>31</v>
      </c>
      <c r="N14" s="4"/>
    </row>
    <row r="15" spans="1:14" x14ac:dyDescent="0.25">
      <c r="A15" s="4">
        <v>1</v>
      </c>
      <c r="B15" s="4" t="s">
        <v>11</v>
      </c>
      <c r="C15" s="4">
        <v>37</v>
      </c>
      <c r="D15" s="4" t="s">
        <v>39</v>
      </c>
      <c r="E15" s="5">
        <v>42076</v>
      </c>
      <c r="F15" s="4" t="s">
        <v>12</v>
      </c>
      <c r="G15" s="4" t="s">
        <v>17</v>
      </c>
      <c r="H15" s="4" t="s">
        <v>28</v>
      </c>
      <c r="I15" s="8">
        <f>SUMIFS(Лист2!$A:$A,Лист2!$B:$B,Лист1!$H15)</f>
        <v>0</v>
      </c>
      <c r="J15" s="10">
        <f t="shared" si="0"/>
        <v>0</v>
      </c>
      <c r="K15" s="5">
        <v>42082</v>
      </c>
      <c r="L15" s="9">
        <f t="shared" si="1"/>
        <v>30058</v>
      </c>
      <c r="M15" t="s">
        <v>33</v>
      </c>
    </row>
    <row r="16" spans="1:14" x14ac:dyDescent="0.25">
      <c r="A16" s="4">
        <v>1</v>
      </c>
      <c r="B16" s="4" t="s">
        <v>11</v>
      </c>
      <c r="C16" s="4">
        <v>38</v>
      </c>
      <c r="D16" s="4" t="s">
        <v>39</v>
      </c>
      <c r="E16" s="5">
        <v>42079</v>
      </c>
      <c r="F16" s="4" t="s">
        <v>12</v>
      </c>
      <c r="G16" s="4" t="s">
        <v>20</v>
      </c>
      <c r="H16" s="4" t="s">
        <v>29</v>
      </c>
      <c r="I16" s="8">
        <f>SUMIFS(Лист2!$A:$A,Лист2!$B:$B,Лист1!$H16)</f>
        <v>0</v>
      </c>
      <c r="J16" s="10">
        <f t="shared" si="0"/>
        <v>0</v>
      </c>
      <c r="K16" s="5">
        <v>42086</v>
      </c>
      <c r="L16" s="9">
        <f t="shared" si="1"/>
        <v>30060</v>
      </c>
      <c r="M16" t="s">
        <v>33</v>
      </c>
    </row>
    <row r="17" spans="1:14" x14ac:dyDescent="0.25">
      <c r="A17" s="4">
        <v>1</v>
      </c>
      <c r="B17" s="4" t="s">
        <v>11</v>
      </c>
      <c r="C17" s="4">
        <v>39</v>
      </c>
      <c r="D17" s="4" t="s">
        <v>38</v>
      </c>
      <c r="E17" s="5">
        <v>42079</v>
      </c>
      <c r="F17" s="4" t="s">
        <v>12</v>
      </c>
      <c r="G17" s="4" t="s">
        <v>19</v>
      </c>
      <c r="H17" s="4" t="s">
        <v>24</v>
      </c>
      <c r="I17" s="8">
        <f>SUMIFS(Лист2!$A:$A,Лист2!$B:$B,Лист1!$H17)</f>
        <v>0</v>
      </c>
      <c r="J17" s="10">
        <f t="shared" si="0"/>
        <v>0</v>
      </c>
      <c r="K17" s="5">
        <v>42086</v>
      </c>
      <c r="L17" s="9">
        <f t="shared" si="1"/>
        <v>30060</v>
      </c>
      <c r="M17" t="s">
        <v>31</v>
      </c>
    </row>
    <row r="18" spans="1:14" x14ac:dyDescent="0.25">
      <c r="A18" s="4">
        <v>1</v>
      </c>
      <c r="B18" s="4" t="s">
        <v>11</v>
      </c>
      <c r="C18" s="4">
        <v>40</v>
      </c>
      <c r="D18" s="4" t="s">
        <v>37</v>
      </c>
      <c r="E18" s="5">
        <v>42080</v>
      </c>
      <c r="F18" s="4" t="s">
        <v>12</v>
      </c>
      <c r="G18" s="4" t="s">
        <v>14</v>
      </c>
      <c r="H18" s="4" t="s">
        <v>25</v>
      </c>
      <c r="I18" s="8">
        <f>SUMIFS(Лист2!$A:$A,Лист2!$B:$B,Лист1!$H18)</f>
        <v>0</v>
      </c>
      <c r="J18" s="10">
        <f t="shared" si="0"/>
        <v>0</v>
      </c>
      <c r="K18" s="5">
        <v>42083</v>
      </c>
      <c r="L18" s="9">
        <f t="shared" si="1"/>
        <v>30059</v>
      </c>
      <c r="M18" t="s">
        <v>31</v>
      </c>
    </row>
    <row r="19" spans="1:14" x14ac:dyDescent="0.25">
      <c r="A19" s="4">
        <v>1</v>
      </c>
      <c r="B19" s="4" t="s">
        <v>11</v>
      </c>
      <c r="C19" s="4">
        <v>41</v>
      </c>
      <c r="D19" s="4" t="s">
        <v>38</v>
      </c>
      <c r="E19" s="5">
        <v>42081</v>
      </c>
      <c r="F19" s="4" t="s">
        <v>12</v>
      </c>
      <c r="G19" s="4" t="s">
        <v>15</v>
      </c>
      <c r="H19" s="4" t="s">
        <v>26</v>
      </c>
      <c r="I19" s="8">
        <f>SUMIFS(Лист2!$A:$A,Лист2!$B:$B,Лист1!$H19)</f>
        <v>0</v>
      </c>
      <c r="J19" s="10">
        <f t="shared" si="0"/>
        <v>0</v>
      </c>
      <c r="K19" s="5">
        <v>42083</v>
      </c>
      <c r="L19" s="9">
        <f t="shared" si="1"/>
        <v>30059</v>
      </c>
      <c r="M19" t="s">
        <v>33</v>
      </c>
    </row>
    <row r="20" spans="1:14" x14ac:dyDescent="0.25">
      <c r="A20" s="4">
        <v>1</v>
      </c>
      <c r="B20" s="4" t="s">
        <v>11</v>
      </c>
      <c r="C20" s="4">
        <v>42</v>
      </c>
      <c r="D20" s="4" t="s">
        <v>39</v>
      </c>
      <c r="E20" s="5">
        <v>42082</v>
      </c>
      <c r="F20" s="4" t="s">
        <v>12</v>
      </c>
      <c r="G20" s="6" t="s">
        <v>13</v>
      </c>
      <c r="H20" s="4" t="s">
        <v>22</v>
      </c>
      <c r="I20" s="8">
        <f>SUMIFS(Лист2!$A:$A,Лист2!$B:$B,Лист1!$H20)</f>
        <v>0</v>
      </c>
      <c r="J20" s="10">
        <f t="shared" si="0"/>
        <v>0</v>
      </c>
      <c r="K20" s="5">
        <v>42087</v>
      </c>
      <c r="L20" s="9">
        <f t="shared" si="1"/>
        <v>30061</v>
      </c>
      <c r="M20" s="7" t="s">
        <v>33</v>
      </c>
      <c r="N20" s="4"/>
    </row>
  </sheetData>
  <autoFilter ref="A1:L20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[1]Данные!#REF!</xm:f>
          </x14:formula1>
          <xm:sqref>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E5" sqref="E5"/>
    </sheetView>
  </sheetViews>
  <sheetFormatPr defaultRowHeight="15" x14ac:dyDescent="0.25"/>
  <sheetData>
    <row r="1" spans="1:4" x14ac:dyDescent="0.25">
      <c r="A1" s="4"/>
      <c r="B1" s="4" t="s">
        <v>37</v>
      </c>
      <c r="C1" s="4" t="s">
        <v>38</v>
      </c>
      <c r="D1" s="4" t="s">
        <v>39</v>
      </c>
    </row>
    <row r="2" spans="1:4" x14ac:dyDescent="0.25">
      <c r="A2" s="4" t="s">
        <v>22</v>
      </c>
      <c r="B2" s="4">
        <v>1</v>
      </c>
      <c r="C2" s="4">
        <v>2</v>
      </c>
      <c r="D2" s="4">
        <v>3</v>
      </c>
    </row>
    <row r="3" spans="1:4" x14ac:dyDescent="0.25">
      <c r="A3" s="4" t="s">
        <v>27</v>
      </c>
      <c r="B3" s="4">
        <v>2</v>
      </c>
      <c r="C3" s="4">
        <v>2</v>
      </c>
      <c r="D3" s="4">
        <v>4</v>
      </c>
    </row>
    <row r="4" spans="1:4" x14ac:dyDescent="0.25">
      <c r="A4" s="4" t="s">
        <v>24</v>
      </c>
      <c r="B4" s="4">
        <v>3</v>
      </c>
      <c r="C4" s="4">
        <v>4</v>
      </c>
      <c r="D4" s="4">
        <v>5</v>
      </c>
    </row>
    <row r="5" spans="1:4" x14ac:dyDescent="0.25">
      <c r="A5" s="4" t="s">
        <v>23</v>
      </c>
      <c r="B5" s="4">
        <v>3</v>
      </c>
      <c r="C5" s="4">
        <v>3</v>
      </c>
      <c r="D5" s="4">
        <v>6</v>
      </c>
    </row>
    <row r="6" spans="1:4" x14ac:dyDescent="0.25">
      <c r="A6" s="4" t="s">
        <v>29</v>
      </c>
      <c r="B6" s="4">
        <v>4</v>
      </c>
      <c r="C6" s="4">
        <v>4</v>
      </c>
      <c r="D6" s="4">
        <v>5</v>
      </c>
    </row>
    <row r="7" spans="1:4" x14ac:dyDescent="0.25">
      <c r="A7" s="4" t="s">
        <v>28</v>
      </c>
      <c r="B7" s="4">
        <v>2</v>
      </c>
      <c r="C7" s="4">
        <v>3</v>
      </c>
      <c r="D7" s="4">
        <v>4</v>
      </c>
    </row>
    <row r="8" spans="1:4" x14ac:dyDescent="0.25">
      <c r="A8" s="4" t="s">
        <v>25</v>
      </c>
      <c r="B8" s="4">
        <v>2</v>
      </c>
      <c r="C8" s="4">
        <v>3</v>
      </c>
      <c r="D8" s="4">
        <v>5</v>
      </c>
    </row>
    <row r="9" spans="1:4" x14ac:dyDescent="0.25">
      <c r="A9" s="4" t="s">
        <v>30</v>
      </c>
      <c r="B9" s="4">
        <v>2</v>
      </c>
      <c r="C9" s="4">
        <v>3</v>
      </c>
      <c r="D9" s="4">
        <v>5</v>
      </c>
    </row>
    <row r="10" spans="1:4" x14ac:dyDescent="0.25">
      <c r="A10" s="4" t="s">
        <v>26</v>
      </c>
      <c r="B10" s="4">
        <v>1</v>
      </c>
      <c r="C10" s="4">
        <v>2</v>
      </c>
      <c r="D10" s="4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Субботин</dc:creator>
  <cp:lastModifiedBy>Александр Субботин</cp:lastModifiedBy>
  <dcterms:created xsi:type="dcterms:W3CDTF">2015-03-12T16:37:11Z</dcterms:created>
  <dcterms:modified xsi:type="dcterms:W3CDTF">2015-03-12T17:54:11Z</dcterms:modified>
</cp:coreProperties>
</file>