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D709A72-D9CB-489C-853C-D5FBA31871F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Счёт-фактура" sheetId="1" r:id="rId1"/>
    <sheet name="Видаткова накладна" sheetId="2" r:id="rId2"/>
  </sheets>
  <definedNames>
    <definedName name="n_1">{"","одинz","дваz","триz","чотириz","п'ятьz","шістьz","сімz","вісімz","дев'ятьz"}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{0,"івz";1,"z";2,"иz";5,"івz"}</definedName>
    <definedName name="_xlnm.Print_Area" localSheetId="1">'Видаткова накладна'!$A$1:$AX$40</definedName>
    <definedName name="_xlnm.Print_Area" localSheetId="0">'Счёт-фактура'!$A$1:$AB$41</definedName>
    <definedName name="тис">{0,"тисячz";1,"тисячаz";2,"тисячіz";5,"тисячz"}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" l="1"/>
  <c r="AB25" i="1"/>
  <c r="AB26" i="1"/>
  <c r="AB27" i="1"/>
  <c r="AB28" i="1"/>
  <c r="AB29" i="1"/>
  <c r="AB30" i="1"/>
  <c r="O2" i="1" l="1"/>
  <c r="AN1" i="2" l="1"/>
  <c r="AP19" i="2"/>
  <c r="AP20" i="2"/>
  <c r="AP21" i="2"/>
  <c r="AP22" i="2"/>
  <c r="AP23" i="2"/>
  <c r="AP24" i="2"/>
  <c r="AP25" i="2"/>
  <c r="AP26" i="2"/>
  <c r="AP27" i="2"/>
  <c r="AP18" i="2"/>
  <c r="AL19" i="2"/>
  <c r="AL20" i="2"/>
  <c r="AL21" i="2"/>
  <c r="AL22" i="2"/>
  <c r="AL23" i="2"/>
  <c r="AL24" i="2"/>
  <c r="AL25" i="2"/>
  <c r="AL26" i="2"/>
  <c r="AL27" i="2"/>
  <c r="AL18" i="2"/>
  <c r="B20" i="2"/>
  <c r="B21" i="2"/>
  <c r="B22" i="2"/>
  <c r="B23" i="2"/>
  <c r="B24" i="2"/>
  <c r="B25" i="2"/>
  <c r="B26" i="2"/>
  <c r="B27" i="2"/>
  <c r="B19" i="2"/>
  <c r="AU27" i="2" l="1"/>
  <c r="AU24" i="2"/>
  <c r="AU21" i="2"/>
  <c r="AU26" i="2"/>
  <c r="AU25" i="2"/>
  <c r="AU23" i="2"/>
  <c r="AU20" i="2"/>
  <c r="AU18" i="2"/>
  <c r="AU22" i="2"/>
  <c r="AU19" i="2"/>
  <c r="B18" i="2"/>
  <c r="AB32" i="1"/>
  <c r="I34" i="1"/>
  <c r="N29" i="2" s="1"/>
  <c r="AS28" i="2" l="1"/>
  <c r="AB31" i="1"/>
  <c r="AB23" i="1"/>
  <c r="N30" i="2" l="1"/>
  <c r="AA33" i="1"/>
  <c r="I35" i="1" s="1"/>
</calcChain>
</file>

<file path=xl/sharedStrings.xml><?xml version="1.0" encoding="utf-8"?>
<sst xmlns="http://schemas.openxmlformats.org/spreadsheetml/2006/main" count="56" uniqueCount="33">
  <si>
    <t>Постачальник:</t>
  </si>
  <si>
    <t>Покупець:</t>
  </si>
  <si>
    <t>№</t>
  </si>
  <si>
    <t>Кількість</t>
  </si>
  <si>
    <t xml:space="preserve">Загальна сума, що підлягає оплаті: </t>
  </si>
  <si>
    <t xml:space="preserve">Рахунок дійсний до сплати протягом 3-х банківських днів </t>
  </si>
  <si>
    <t>Виписав:</t>
  </si>
  <si>
    <t xml:space="preserve">Ціна </t>
  </si>
  <si>
    <t>Сума</t>
  </si>
  <si>
    <t>Найменування товару</t>
  </si>
  <si>
    <t>Од.</t>
  </si>
  <si>
    <t>шт.</t>
  </si>
  <si>
    <t>Увага! Оплата цього рахунку означає погодження з умовами поставки товарів. Повідомлення про оплату є обов'язковим, в іншому випадку не гарантується наявність товарів на складі.                        
Товар відпускається за фактом надходження коштів на р/р Постачальника, самовивозом, за наявності довіреності та паспорта.</t>
  </si>
  <si>
    <t>Всього</t>
  </si>
  <si>
    <t>від</t>
  </si>
  <si>
    <t>Умова продажу :</t>
  </si>
  <si>
    <t>Безготівковий розрахунок</t>
  </si>
  <si>
    <t>Дата :</t>
  </si>
  <si>
    <t>Підпіс :</t>
  </si>
  <si>
    <t>Товар відпускається за фактом надходження коштів на р/р Постачальника, самовивозом, за наявності довіреності та паспорта.</t>
  </si>
  <si>
    <t>Платник :</t>
  </si>
  <si>
    <t xml:space="preserve"> Ціна</t>
  </si>
  <si>
    <t xml:space="preserve">Всього найменувань </t>
  </si>
  <si>
    <t>Виписав</t>
  </si>
  <si>
    <t xml:space="preserve">Отримав(ла) </t>
  </si>
  <si>
    <t xml:space="preserve">Через кого </t>
  </si>
  <si>
    <t>За довіреністю</t>
  </si>
  <si>
    <t>Рахунок на оплату №</t>
  </si>
  <si>
    <t>Видаткова накладна №</t>
  </si>
  <si>
    <t>Всього найменувань</t>
  </si>
  <si>
    <t>серія</t>
  </si>
  <si>
    <t>0002</t>
  </si>
  <si>
    <t>Шпалери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</si>
</sst>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22]d\ mmmm\ yyyy&quot; р.&quot;;@"/>
    <numFmt numFmtId="165" formatCode="[$]d\ mmm\ yyyy\ &quot;г&quot;\.;@" x16r2:formatCode16="[$-ru-UA,1]d\ mmm\ yyyy\ &quot;г&quot;\.;@"/>
    <numFmt numFmtId="166" formatCode="#,##0.00\ &quot;грн.&quot;"/>
    <numFmt numFmtId="167" formatCode="dd\.mm\.yyyy;@"/>
  </numFmts>
  <fonts count="24" x14ac:knownFonts="1">
    <font>
      <sz val="11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name val="Calibri"/>
      <family val="2"/>
      <charset val="204"/>
    </font>
    <font>
      <b/>
      <sz val="12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b/>
      <u/>
      <sz val="14"/>
      <color theme="1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14" fillId="0" borderId="0" applyNumberForma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9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165" fontId="8" fillId="0" borderId="0" xfId="0" applyNumberFormat="1" applyFont="1" applyAlignment="1"/>
    <xf numFmtId="164" fontId="8" fillId="0" borderId="0" xfId="0" applyNumberFormat="1" applyFont="1" applyAlignment="1"/>
    <xf numFmtId="0" fontId="2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right"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2" xfId="0" applyFont="1" applyBorder="1" applyAlignment="1"/>
    <xf numFmtId="0" fontId="7" fillId="0" borderId="4" xfId="0" applyFont="1" applyBorder="1">
      <alignment vertical="center"/>
    </xf>
    <xf numFmtId="0" fontId="2" fillId="3" borderId="44" xfId="0" applyFont="1" applyFill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15" fillId="0" borderId="13" xfId="0" applyFont="1" applyBorder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1" fillId="3" borderId="19" xfId="0" applyFont="1" applyFill="1" applyBorder="1">
      <alignment vertical="center"/>
    </xf>
    <xf numFmtId="0" fontId="21" fillId="3" borderId="0" xfId="0" applyFont="1" applyFill="1">
      <alignment vertical="center"/>
    </xf>
    <xf numFmtId="0" fontId="21" fillId="3" borderId="20" xfId="0" applyFont="1" applyFill="1" applyBorder="1">
      <alignment vertical="center"/>
    </xf>
    <xf numFmtId="0" fontId="2" fillId="0" borderId="30" xfId="0" applyFont="1" applyBorder="1">
      <alignment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4" xfId="0" applyNumberFormat="1" applyFont="1" applyBorder="1">
      <alignment vertical="center"/>
    </xf>
    <xf numFmtId="166" fontId="23" fillId="0" borderId="46" xfId="0" applyNumberFormat="1" applyFont="1" applyBorder="1">
      <alignment vertical="center"/>
    </xf>
    <xf numFmtId="166" fontId="23" fillId="0" borderId="47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14" fontId="8" fillId="0" borderId="8" xfId="0" applyNumberFormat="1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19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19" xfId="2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20" xfId="0" applyFont="1" applyBorder="1" applyAlignment="1">
      <alignment horizontal="left" vertical="top" wrapText="1" indent="1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9" fillId="3" borderId="33" xfId="0" applyFont="1" applyFill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20" fillId="0" borderId="4" xfId="0" applyFont="1" applyBorder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6" fontId="2" fillId="0" borderId="4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8" fillId="3" borderId="11" xfId="0" applyFont="1" applyFill="1" applyBorder="1" applyAlignment="1">
      <alignment horizontal="right" vertical="center" indent="1"/>
    </xf>
    <xf numFmtId="0" fontId="18" fillId="3" borderId="12" xfId="0" applyFont="1" applyFill="1" applyBorder="1" applyAlignment="1">
      <alignment horizontal="right" vertical="center" indent="1"/>
    </xf>
    <xf numFmtId="0" fontId="18" fillId="3" borderId="13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/>
    <xf numFmtId="0" fontId="16" fillId="3" borderId="16" xfId="0" applyFont="1" applyFill="1" applyBorder="1" applyAlignment="1"/>
    <xf numFmtId="0" fontId="18" fillId="3" borderId="0" xfId="0" quotePrefix="1" applyFont="1" applyFill="1" applyAlignment="1">
      <alignment horizontal="left" vertical="center"/>
    </xf>
    <xf numFmtId="0" fontId="18" fillId="3" borderId="20" xfId="0" quotePrefix="1" applyFont="1" applyFill="1" applyBorder="1" applyAlignment="1">
      <alignment horizontal="left" vertical="center"/>
    </xf>
    <xf numFmtId="0" fontId="22" fillId="3" borderId="0" xfId="2" applyFont="1" applyFill="1" applyBorder="1" applyAlignment="1">
      <alignment horizontal="left" vertical="center"/>
    </xf>
    <xf numFmtId="0" fontId="22" fillId="3" borderId="20" xfId="2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3 3" xfId="1" xr:uid="{D5D69D51-69FD-4A31-8210-455372EF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Z41"/>
  <sheetViews>
    <sheetView tabSelected="1" topLeftCell="A6" zoomScale="83" workbookViewId="0">
      <selection activeCell="AA24" sqref="AA24"/>
    </sheetView>
  </sheetViews>
  <sheetFormatPr defaultColWidth="10" defaultRowHeight="15" x14ac:dyDescent="0.25"/>
  <cols>
    <col min="1" max="1" width="3.85546875" customWidth="1"/>
    <col min="2" max="4" width="4.28515625" customWidth="1"/>
    <col min="5" max="5" width="1.5703125" customWidth="1"/>
    <col min="6" max="6" width="2.28515625" customWidth="1"/>
    <col min="7" max="7" width="2.7109375" customWidth="1"/>
    <col min="8" max="8" width="1.7109375" customWidth="1"/>
    <col min="9" max="9" width="1.5703125" customWidth="1"/>
    <col min="10" max="10" width="2.140625" customWidth="1"/>
    <col min="11" max="11" width="2" customWidth="1"/>
    <col min="12" max="13" width="2.28515625" customWidth="1"/>
    <col min="14" max="14" width="2.7109375" customWidth="1"/>
    <col min="15" max="15" width="2.5703125" customWidth="1"/>
    <col min="16" max="16" width="1.85546875" customWidth="1"/>
    <col min="17" max="18" width="2" customWidth="1"/>
    <col min="19" max="24" width="2.5703125" customWidth="1"/>
    <col min="25" max="25" width="4.28515625" customWidth="1"/>
    <col min="26" max="26" width="9" customWidth="1"/>
    <col min="27" max="27" width="11.85546875" bestFit="1" customWidth="1"/>
    <col min="28" max="28" width="15.7109375" customWidth="1"/>
    <col min="29" max="29" width="66.7109375" customWidth="1"/>
  </cols>
  <sheetData>
    <row r="1" spans="1:28" ht="24.75" customHeight="1" thickBot="1" x14ac:dyDescent="0.45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3" t="s">
        <v>31</v>
      </c>
      <c r="Z1" s="63"/>
      <c r="AA1" s="31"/>
      <c r="AB1" s="30"/>
    </row>
    <row r="2" spans="1:28" ht="20.100000000000001" customHeight="1" thickBot="1" x14ac:dyDescent="0.4">
      <c r="A2" s="28"/>
      <c r="B2" s="27"/>
      <c r="C2" s="27"/>
      <c r="D2" s="27"/>
      <c r="E2" s="29"/>
      <c r="F2" s="29"/>
      <c r="G2" s="29"/>
      <c r="H2" s="29"/>
      <c r="I2" s="29"/>
      <c r="J2" s="29"/>
      <c r="K2" s="52"/>
      <c r="L2" s="52"/>
      <c r="M2" s="135" t="s">
        <v>14</v>
      </c>
      <c r="N2" s="135"/>
      <c r="O2" s="136">
        <f ca="1">TODAY()</f>
        <v>45403</v>
      </c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02"/>
      <c r="AB2" s="103"/>
    </row>
    <row r="3" spans="1:28" ht="6.75" customHeight="1" thickBot="1" x14ac:dyDescent="0.3"/>
    <row r="4" spans="1:28" ht="15" customHeight="1" x14ac:dyDescent="0.25">
      <c r="A4" s="91" t="s">
        <v>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3"/>
    </row>
    <row r="5" spans="1:28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6"/>
    </row>
    <row r="6" spans="1:28" ht="30.75" customHeight="1" thickBot="1" x14ac:dyDescent="0.3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9"/>
    </row>
    <row r="7" spans="1:28" ht="9.75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thickBot="1" x14ac:dyDescent="0.3">
      <c r="A8" s="104" t="s">
        <v>0</v>
      </c>
      <c r="B8" s="105"/>
      <c r="C8" s="105"/>
      <c r="D8" s="105"/>
      <c r="E8" s="105"/>
      <c r="F8" s="105"/>
      <c r="G8" s="105"/>
      <c r="H8" s="106"/>
      <c r="I8" s="113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5"/>
    </row>
    <row r="9" spans="1:28" x14ac:dyDescent="0.25">
      <c r="A9" s="38"/>
      <c r="B9" s="39"/>
      <c r="C9" s="39"/>
      <c r="D9" s="39"/>
      <c r="E9" s="39"/>
      <c r="F9" s="39"/>
      <c r="G9" s="39"/>
      <c r="H9" s="40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</row>
    <row r="10" spans="1:28" x14ac:dyDescent="0.25">
      <c r="A10" s="41"/>
      <c r="B10" s="42"/>
      <c r="C10" s="42"/>
      <c r="D10" s="42"/>
      <c r="E10" s="42"/>
      <c r="F10" s="42"/>
      <c r="G10" s="42"/>
      <c r="H10" s="43"/>
      <c r="I10" s="10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9"/>
    </row>
    <row r="11" spans="1:28" x14ac:dyDescent="0.25">
      <c r="A11" s="41"/>
      <c r="B11" s="42"/>
      <c r="C11" s="42"/>
      <c r="D11" s="42"/>
      <c r="E11" s="42"/>
      <c r="F11" s="42"/>
      <c r="G11" s="42"/>
      <c r="H11" s="43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</row>
    <row r="12" spans="1:28" x14ac:dyDescent="0.25">
      <c r="A12" s="41"/>
      <c r="B12" s="42"/>
      <c r="C12" s="42"/>
      <c r="D12" s="42"/>
      <c r="E12" s="42"/>
      <c r="F12" s="42"/>
      <c r="G12" s="42"/>
      <c r="H12" s="43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2"/>
    </row>
    <row r="13" spans="1:28" x14ac:dyDescent="0.25">
      <c r="A13" s="41"/>
      <c r="B13" s="42"/>
      <c r="C13" s="42"/>
      <c r="D13" s="42"/>
      <c r="E13" s="42"/>
      <c r="F13" s="42"/>
      <c r="G13" s="42"/>
      <c r="H13" s="43"/>
      <c r="I13" s="11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</row>
    <row r="14" spans="1:28" x14ac:dyDescent="0.25">
      <c r="A14" s="41"/>
      <c r="B14" s="42"/>
      <c r="C14" s="42"/>
      <c r="D14" s="42"/>
      <c r="E14" s="42"/>
      <c r="F14" s="42"/>
      <c r="G14" s="42"/>
      <c r="H14" s="43"/>
      <c r="I14" s="11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2"/>
    </row>
    <row r="15" spans="1:28" x14ac:dyDescent="0.25">
      <c r="A15" s="41"/>
      <c r="B15" s="42"/>
      <c r="C15" s="42"/>
      <c r="D15" s="42"/>
      <c r="E15" s="42"/>
      <c r="F15" s="42"/>
      <c r="G15" s="42"/>
      <c r="H15" s="43"/>
      <c r="I15" s="11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</row>
    <row r="16" spans="1:28" x14ac:dyDescent="0.25">
      <c r="A16" s="41"/>
      <c r="B16" s="42"/>
      <c r="C16" s="42"/>
      <c r="D16" s="42"/>
      <c r="E16" s="42"/>
      <c r="F16" s="42"/>
      <c r="G16" s="42"/>
      <c r="H16" s="43"/>
      <c r="I16" s="12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2"/>
    </row>
    <row r="17" spans="1:52" ht="14.85" customHeight="1" x14ac:dyDescent="0.25">
      <c r="A17" s="41"/>
      <c r="B17" s="42"/>
      <c r="C17" s="42"/>
      <c r="D17" s="42"/>
      <c r="E17" s="42"/>
      <c r="F17" s="42"/>
      <c r="G17" s="42"/>
      <c r="H17" s="43"/>
      <c r="I17" s="127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9"/>
    </row>
    <row r="18" spans="1:52" ht="17.25" customHeight="1" thickBot="1" x14ac:dyDescent="0.3">
      <c r="A18" s="44"/>
      <c r="B18" s="45"/>
      <c r="C18" s="45"/>
      <c r="D18" s="45"/>
      <c r="E18" s="45"/>
      <c r="F18" s="42"/>
      <c r="G18" s="42"/>
      <c r="H18" s="43"/>
      <c r="I18" s="130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</row>
    <row r="19" spans="1:52" ht="27" customHeight="1" x14ac:dyDescent="0.25">
      <c r="A19" s="100" t="s">
        <v>20</v>
      </c>
      <c r="B19" s="101"/>
      <c r="C19" s="101"/>
      <c r="D19" s="101"/>
      <c r="E19" s="101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D19" s="262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</row>
    <row r="20" spans="1:52" ht="15.75" thickBot="1" x14ac:dyDescent="0.3">
      <c r="A20" s="89" t="s">
        <v>15</v>
      </c>
      <c r="B20" s="90"/>
      <c r="C20" s="90"/>
      <c r="D20" s="90"/>
      <c r="E20" s="90"/>
      <c r="F20" s="120" t="s">
        <v>16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</row>
    <row r="21" spans="1:52" ht="6.75" customHeight="1" thickBot="1" x14ac:dyDescent="0.3"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</row>
    <row r="22" spans="1:52" ht="15.75" thickBot="1" x14ac:dyDescent="0.3">
      <c r="A22" s="48" t="s">
        <v>2</v>
      </c>
      <c r="B22" s="139" t="s">
        <v>9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49" t="s">
        <v>10</v>
      </c>
      <c r="Z22" s="49" t="s">
        <v>3</v>
      </c>
      <c r="AA22" s="49" t="s">
        <v>7</v>
      </c>
      <c r="AB22" s="50" t="s">
        <v>8</v>
      </c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</row>
    <row r="23" spans="1:52" x14ac:dyDescent="0.25">
      <c r="A23" s="46">
        <v>1</v>
      </c>
      <c r="B23" s="142" t="s">
        <v>32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  <c r="Y23" s="47" t="s">
        <v>11</v>
      </c>
      <c r="Z23" s="47">
        <v>2000</v>
      </c>
      <c r="AA23" s="59">
        <v>1000</v>
      </c>
      <c r="AB23" s="60">
        <f>IFERROR(IF((Z23*AA23)&gt;0,(Z23*AA23)," ")," ")</f>
        <v>2000000</v>
      </c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</row>
    <row r="24" spans="1:52" x14ac:dyDescent="0.25">
      <c r="A24" s="24">
        <v>2</v>
      </c>
      <c r="B24" s="145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4"/>
      <c r="Y24" s="23" t="s">
        <v>11</v>
      </c>
      <c r="Z24" s="23"/>
      <c r="AA24" s="58"/>
      <c r="AB24" s="57" t="str">
        <f t="shared" ref="AB24:AB30" si="0">IFERROR(IF((Z24*AA24)&gt;0,(Z24*AA24)," ")," ")</f>
        <v xml:space="preserve"> </v>
      </c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</row>
    <row r="25" spans="1:52" x14ac:dyDescent="0.25">
      <c r="A25" s="24">
        <v>3</v>
      </c>
      <c r="B25" s="145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4"/>
      <c r="Y25" s="23" t="s">
        <v>11</v>
      </c>
      <c r="Z25" s="23"/>
      <c r="AA25" s="58"/>
      <c r="AB25" s="57" t="str">
        <f t="shared" si="0"/>
        <v xml:space="preserve"> </v>
      </c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</row>
    <row r="26" spans="1:52" x14ac:dyDescent="0.25">
      <c r="A26" s="24">
        <v>4</v>
      </c>
      <c r="B26" s="145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4"/>
      <c r="Y26" s="23" t="s">
        <v>11</v>
      </c>
      <c r="Z26" s="23"/>
      <c r="AA26" s="58"/>
      <c r="AB26" s="57" t="str">
        <f t="shared" si="0"/>
        <v xml:space="preserve"> </v>
      </c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</row>
    <row r="27" spans="1:52" x14ac:dyDescent="0.25">
      <c r="A27" s="24">
        <v>5</v>
      </c>
      <c r="B27" s="14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4"/>
      <c r="Y27" s="23" t="s">
        <v>11</v>
      </c>
      <c r="Z27" s="23"/>
      <c r="AA27" s="58"/>
      <c r="AB27" s="57" t="str">
        <f t="shared" si="0"/>
        <v xml:space="preserve"> </v>
      </c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</row>
    <row r="28" spans="1:52" x14ac:dyDescent="0.25">
      <c r="A28" s="24">
        <v>6</v>
      </c>
      <c r="B28" s="145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4"/>
      <c r="Y28" s="23" t="s">
        <v>11</v>
      </c>
      <c r="Z28" s="23"/>
      <c r="AA28" s="58"/>
      <c r="AB28" s="57" t="str">
        <f t="shared" si="0"/>
        <v xml:space="preserve"> </v>
      </c>
      <c r="AD28" s="262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</row>
    <row r="29" spans="1:52" x14ac:dyDescent="0.25">
      <c r="A29" s="24">
        <v>7</v>
      </c>
      <c r="B29" s="145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/>
      <c r="Y29" s="23" t="s">
        <v>11</v>
      </c>
      <c r="Z29" s="23"/>
      <c r="AA29" s="58"/>
      <c r="AB29" s="57" t="str">
        <f t="shared" si="0"/>
        <v xml:space="preserve"> </v>
      </c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</row>
    <row r="30" spans="1:52" x14ac:dyDescent="0.25">
      <c r="A30" s="24">
        <v>8</v>
      </c>
      <c r="B30" s="145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4"/>
      <c r="Y30" s="23" t="s">
        <v>11</v>
      </c>
      <c r="Z30" s="23"/>
      <c r="AA30" s="58"/>
      <c r="AB30" s="57" t="str">
        <f t="shared" si="0"/>
        <v xml:space="preserve"> </v>
      </c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</row>
    <row r="31" spans="1:52" x14ac:dyDescent="0.25">
      <c r="A31" s="24">
        <v>9</v>
      </c>
      <c r="B31" s="14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4"/>
      <c r="Y31" s="23" t="s">
        <v>11</v>
      </c>
      <c r="Z31" s="23"/>
      <c r="AA31" s="58"/>
      <c r="AB31" s="57" t="str">
        <f t="shared" ref="AB31" si="1">IFERROR(IF((Z31*AA31)&gt;0,(Z31*AA31)," ")," ")</f>
        <v xml:space="preserve"> </v>
      </c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</row>
    <row r="32" spans="1:52" ht="15.75" thickBot="1" x14ac:dyDescent="0.3">
      <c r="A32" s="24">
        <v>10</v>
      </c>
      <c r="B32" s="14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  <c r="Y32" s="23"/>
      <c r="Z32" s="23"/>
      <c r="AA32" s="58"/>
      <c r="AB32" s="57" t="str">
        <f t="shared" ref="AB32" si="2">IFERROR(IF((Z32*AA32)&gt;0,(Z32*AA32)," ")," ")</f>
        <v xml:space="preserve"> </v>
      </c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</row>
    <row r="33" spans="1:52" ht="15.75" customHeight="1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37" t="s">
        <v>13</v>
      </c>
      <c r="AA33" s="116">
        <f>IF(SUM(AB23:AB32)&gt;0,SUM(AB23:AB32)," ")</f>
        <v>2000000</v>
      </c>
      <c r="AB33" s="117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</row>
    <row r="34" spans="1:52" ht="15.75" thickBot="1" x14ac:dyDescent="0.3">
      <c r="A34" s="71" t="s">
        <v>29</v>
      </c>
      <c r="B34" s="72"/>
      <c r="C34" s="72"/>
      <c r="D34" s="72"/>
      <c r="E34" s="72"/>
      <c r="F34" s="72"/>
      <c r="G34" s="72"/>
      <c r="H34" s="73"/>
      <c r="I34" s="74">
        <f>IF(COUNTIF(B23:B32, "&lt;&gt;")&gt;0,COUNTIF(B23:B32, "&lt;&gt;")," ")</f>
        <v>1</v>
      </c>
      <c r="J34" s="74"/>
      <c r="K34" s="74"/>
      <c r="L34" s="74"/>
      <c r="M34" s="74"/>
      <c r="N34" s="7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38"/>
      <c r="AA34" s="118"/>
      <c r="AB34" s="119"/>
      <c r="AC34" s="5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</row>
    <row r="35" spans="1:52" ht="15" customHeight="1" x14ac:dyDescent="0.25">
      <c r="A35" s="76" t="s">
        <v>4</v>
      </c>
      <c r="B35" s="77"/>
      <c r="C35" s="77"/>
      <c r="D35" s="77"/>
      <c r="E35" s="77"/>
      <c r="F35" s="77"/>
      <c r="G35" s="77"/>
      <c r="H35" s="78"/>
      <c r="I35" s="82" t="str">
        <f>IFERROR(SUBSTITUTE(SUBSTITUTE(PROPER(INDEX(n_4,MID(TEXT(AA33,n0),1,1)+1)&amp;INDEX(n0x,MID(TEXT(AA33,n0),2,1)+1,MID(TEXT(AA33,n0),3,1)+1)&amp;IF(-MID(TEXT(AA33,n0),1,3),"мільярд"&amp;VLOOKUP(MID(TEXT(AA33,n0),3,1)*AND(MID(TEXT(AA33,n0),2,1)-1),мил,2),"")&amp;INDEX(n_4,MID(TEXT(AA33,n0),4,1)+1)&amp;INDEX(n0x,MID(TEXT(AA33,n0),5,1)+1,MID(TEXT(AA33,n0),6,1)+1)&amp;IF(-MID(TEXT(AA33,n0),4,3),"мільйон"&amp;VLOOKUP(MID(TEXT(AA33,n0),6,1)*AND(MID(TEXT(AA33,n0),5,1)-1),мил,2),"")&amp;INDEX(n_4,MID(TEXT(AA33,n0),7,1)+1)&amp;INDEX(n1x,MID(TEXT(AA33,n0),8,1)+1,MID(TEXT(AA33,n0),9,1)+1)&amp;IF(-MID(TEXT(AA33,n0),7,3),VLOOKUP(MID(TEXT(AA33,n0),9,1)*AND(MID(TEXT(AA33,n0),8,1)-1),тис,2),"")&amp;INDEX(n_4,MID(TEXT(AA33,n0),10,1)+1)&amp;INDEX(n1x,MID(TEXT(AA33,n0),11,1)+1,MID(TEXT(AA33,n0),12,1)+1)),"z"," "),"y","'")&amp;IF(TRUNC(TEXT(AA33,n0)),"","Нуль ")&amp;IF(MOD(TRUNC(AA33/10),10)=1,"гривень ",VLOOKUP(MOD(TRUNC(AA33),10),грив,2))&amp;IF(-RIGHT(TEXT(AA33,n0),2),SUBSTITUTE(SUBSTITUTE(INDEX(n1x,MID(TEXT(AA33,n0),14,1)+1,MID(TEXT(AA33,n0),15,1)+1),"y","'"),"z"," "),"нуль ")&amp;"копі"&amp;VLOOKUP(MOD(MAX(MOD(RIGHT(TEXT(AA33,n0),2)-11,100),9),10),{0,"йка";1,"йки";4,"йок"},2)," ")</f>
        <v>Два мільйони гривень нуль копійок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3"/>
      <c r="AC35" s="5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</row>
    <row r="36" spans="1:52" ht="15.75" thickBot="1" x14ac:dyDescent="0.3">
      <c r="A36" s="79"/>
      <c r="B36" s="80"/>
      <c r="C36" s="80"/>
      <c r="D36" s="80"/>
      <c r="E36" s="80"/>
      <c r="F36" s="80"/>
      <c r="G36" s="80"/>
      <c r="H36" s="81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</row>
    <row r="37" spans="1:52" ht="6" customHeight="1" thickBo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52" ht="27.75" customHeight="1" thickBot="1" x14ac:dyDescent="0.3">
      <c r="A38" s="65" t="s">
        <v>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</row>
    <row r="39" spans="1:52" ht="15.75" thickBot="1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52" ht="15.75" thickBot="1" x14ac:dyDescent="0.3">
      <c r="A40" s="68" t="s">
        <v>6</v>
      </c>
      <c r="B40" s="69"/>
      <c r="C40" s="69"/>
      <c r="D40" s="69"/>
      <c r="E40" s="70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8"/>
    </row>
    <row r="41" spans="1:52" ht="23.25" customHeight="1" thickBot="1" x14ac:dyDescent="0.3">
      <c r="A41" s="64" t="s">
        <v>17</v>
      </c>
      <c r="B41" s="64"/>
      <c r="C41" s="133">
        <v>45305</v>
      </c>
      <c r="D41" s="134"/>
      <c r="E41" s="134"/>
      <c r="Z41" s="51" t="s">
        <v>18</v>
      </c>
      <c r="AA41" s="11"/>
      <c r="AB41" s="11"/>
    </row>
  </sheetData>
  <mergeCells count="44">
    <mergeCell ref="C41:E41"/>
    <mergeCell ref="M2:N2"/>
    <mergeCell ref="O2:Z2"/>
    <mergeCell ref="Z33:Z34"/>
    <mergeCell ref="B22:X22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I9:AB9"/>
    <mergeCell ref="I11:AB11"/>
    <mergeCell ref="I12:AB12"/>
    <mergeCell ref="I13:AB13"/>
    <mergeCell ref="I8:AB8"/>
    <mergeCell ref="AA33:AB34"/>
    <mergeCell ref="F20:AB20"/>
    <mergeCell ref="F19:AB19"/>
    <mergeCell ref="I14:AB14"/>
    <mergeCell ref="I15:AB15"/>
    <mergeCell ref="I16:AB16"/>
    <mergeCell ref="I17:AB17"/>
    <mergeCell ref="I18:AB18"/>
    <mergeCell ref="A1:X1"/>
    <mergeCell ref="Y1:Z1"/>
    <mergeCell ref="A41:B41"/>
    <mergeCell ref="A38:AB38"/>
    <mergeCell ref="A40:E40"/>
    <mergeCell ref="A34:H34"/>
    <mergeCell ref="I34:N34"/>
    <mergeCell ref="A35:H36"/>
    <mergeCell ref="I35:AB36"/>
    <mergeCell ref="F40:AB40"/>
    <mergeCell ref="A20:E20"/>
    <mergeCell ref="A4:AB6"/>
    <mergeCell ref="A19:E19"/>
    <mergeCell ref="AA2:AB2"/>
    <mergeCell ref="A8:H8"/>
    <mergeCell ref="I10:AB10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0D6A-AEE3-4691-BB4E-CAF9236F4D99}">
  <sheetPr codeName="Лист2"/>
  <dimension ref="A1:BL40"/>
  <sheetViews>
    <sheetView topLeftCell="A13" zoomScale="83" workbookViewId="0">
      <selection activeCell="BA30" sqref="BA30"/>
    </sheetView>
  </sheetViews>
  <sheetFormatPr defaultColWidth="10" defaultRowHeight="15" x14ac:dyDescent="0.25"/>
  <cols>
    <col min="1" max="1" width="3.28515625" customWidth="1"/>
    <col min="2" max="3" width="1.7109375" customWidth="1"/>
    <col min="4" max="5" width="1.85546875" customWidth="1"/>
    <col min="6" max="6" width="1.140625" customWidth="1"/>
    <col min="7" max="8" width="1.42578125" customWidth="1"/>
    <col min="9" max="11" width="1.85546875" customWidth="1"/>
    <col min="12" max="12" width="1.7109375" customWidth="1"/>
    <col min="13" max="17" width="1.42578125" customWidth="1"/>
    <col min="18" max="18" width="1.140625" customWidth="1"/>
    <col min="19" max="22" width="1.28515625" customWidth="1"/>
    <col min="23" max="30" width="2" customWidth="1"/>
    <col min="31" max="31" width="1" customWidth="1"/>
    <col min="32" max="34" width="2" customWidth="1"/>
    <col min="35" max="35" width="1.140625" customWidth="1"/>
    <col min="36" max="36" width="0.5703125" hidden="1" customWidth="1"/>
    <col min="37" max="37" width="2" hidden="1" customWidth="1"/>
    <col min="38" max="44" width="2" customWidth="1"/>
    <col min="45" max="45" width="4" customWidth="1"/>
    <col min="46" max="46" width="2" customWidth="1"/>
    <col min="47" max="47" width="2.5703125" customWidth="1"/>
    <col min="48" max="48" width="2" customWidth="1"/>
    <col min="49" max="49" width="2.42578125" customWidth="1"/>
    <col min="50" max="50" width="6.85546875" customWidth="1"/>
    <col min="51" max="51" width="9" customWidth="1"/>
    <col min="52" max="52" width="10.28515625" customWidth="1"/>
    <col min="53" max="53" width="11.140625" customWidth="1"/>
    <col min="54" max="54" width="79.42578125" customWidth="1"/>
  </cols>
  <sheetData>
    <row r="1" spans="1:64" ht="31.5" customHeight="1" thickBot="1" x14ac:dyDescent="0.3">
      <c r="A1" s="247" t="s">
        <v>28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9" t="str">
        <f>IF('Счёт-фактура'!Y1&gt;0,'Счёт-фактура'!Y1," ")</f>
        <v>0002</v>
      </c>
      <c r="AO1" s="249"/>
      <c r="AP1" s="249"/>
      <c r="AQ1" s="249"/>
      <c r="AR1" s="249"/>
      <c r="AS1" s="249"/>
      <c r="AT1" s="25"/>
      <c r="AU1" s="25"/>
      <c r="AV1" s="25"/>
      <c r="AW1" s="25"/>
      <c r="AX1" s="37"/>
    </row>
    <row r="2" spans="1:64" ht="20.100000000000001" customHeight="1" thickBot="1" x14ac:dyDescent="0.4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245" t="s">
        <v>14</v>
      </c>
      <c r="S2" s="246"/>
      <c r="T2" s="246"/>
      <c r="U2" s="246"/>
      <c r="V2" s="246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4"/>
      <c r="AO2" s="16"/>
      <c r="AP2" s="16"/>
      <c r="AQ2" s="16"/>
      <c r="AR2" s="16"/>
      <c r="AS2" s="10"/>
      <c r="AT2" s="10"/>
      <c r="AU2" s="10"/>
      <c r="AV2" s="10"/>
      <c r="AW2" s="17"/>
      <c r="AX2" s="17"/>
    </row>
    <row r="3" spans="1:64" ht="5.25" customHeight="1" thickBot="1" x14ac:dyDescent="0.3"/>
    <row r="4" spans="1:64" ht="15" customHeight="1" x14ac:dyDescent="0.3">
      <c r="A4" s="250" t="s">
        <v>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7"/>
    </row>
    <row r="5" spans="1:64" ht="15" customHeight="1" thickBot="1" x14ac:dyDescent="0.3">
      <c r="A5" s="253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5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1"/>
      <c r="AY5" s="13"/>
      <c r="AZ5" s="13"/>
      <c r="BA5" s="13"/>
    </row>
    <row r="6" spans="1:64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1"/>
      <c r="AY6" s="13"/>
      <c r="AZ6" s="13"/>
      <c r="BA6" s="13"/>
    </row>
    <row r="7" spans="1:64" ht="1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9"/>
      <c r="AY7" s="13"/>
      <c r="AZ7" s="13"/>
      <c r="BA7" s="13"/>
    </row>
    <row r="8" spans="1:64" ht="1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1"/>
      <c r="AY8" s="13"/>
      <c r="AZ8" s="13"/>
      <c r="BA8" s="13"/>
    </row>
    <row r="9" spans="1:64" ht="1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1"/>
      <c r="AY9" s="13"/>
      <c r="AZ9" s="13"/>
      <c r="BA9" s="13"/>
    </row>
    <row r="10" spans="1:64" ht="15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1"/>
      <c r="AY10" s="13"/>
      <c r="AZ10" s="13"/>
      <c r="BA10" s="13"/>
    </row>
    <row r="11" spans="1:64" ht="18.75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1"/>
      <c r="AY11" s="13"/>
      <c r="AZ11" s="13"/>
      <c r="BA11" s="13"/>
      <c r="BE11" s="5"/>
    </row>
    <row r="12" spans="1:64" ht="18.75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1"/>
      <c r="AY12" s="13"/>
      <c r="AZ12" s="13"/>
      <c r="BA12" s="13"/>
    </row>
    <row r="13" spans="1:64" ht="18.75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1"/>
      <c r="AY13" s="13"/>
      <c r="AZ13" s="13"/>
      <c r="BA13" s="13"/>
      <c r="BE13" s="172"/>
      <c r="BF13" s="172"/>
      <c r="BG13" s="172"/>
      <c r="BH13" s="172"/>
      <c r="BI13" s="172"/>
      <c r="BJ13" s="172"/>
      <c r="BK13" s="172"/>
      <c r="BL13" s="172"/>
    </row>
    <row r="14" spans="1:64" ht="19.5" thickBot="1" x14ac:dyDescent="0.3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1"/>
      <c r="AY14" s="13"/>
      <c r="AZ14" s="13"/>
      <c r="BA14" s="13"/>
      <c r="BE14" s="172"/>
      <c r="BF14" s="172"/>
      <c r="BG14" s="172"/>
      <c r="BH14" s="172"/>
      <c r="BI14" s="172"/>
      <c r="BJ14" s="172"/>
      <c r="BK14" s="172"/>
      <c r="BL14" s="172"/>
    </row>
    <row r="15" spans="1:64" ht="27.75" customHeight="1" thickBot="1" x14ac:dyDescent="0.3">
      <c r="A15" s="173" t="s">
        <v>1</v>
      </c>
      <c r="B15" s="174"/>
      <c r="C15" s="174"/>
      <c r="D15" s="174"/>
      <c r="E15" s="174"/>
      <c r="F15" s="174"/>
      <c r="G15" s="174"/>
      <c r="H15" s="174"/>
      <c r="I15" s="174"/>
      <c r="J15" s="175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1"/>
      <c r="AY15" s="13"/>
      <c r="AZ15" s="13"/>
      <c r="BA15" s="13"/>
      <c r="BE15" s="172"/>
      <c r="BF15" s="172"/>
      <c r="BG15" s="172"/>
      <c r="BH15" s="172"/>
      <c r="BI15" s="172"/>
      <c r="BJ15" s="172"/>
      <c r="BK15" s="172"/>
      <c r="BL15" s="172"/>
    </row>
    <row r="16" spans="1:64" ht="8.25" customHeight="1" thickBot="1" x14ac:dyDescent="0.3">
      <c r="BE16" s="172"/>
      <c r="BF16" s="172"/>
      <c r="BG16" s="172"/>
      <c r="BH16" s="172"/>
      <c r="BI16" s="172"/>
      <c r="BJ16" s="172"/>
      <c r="BK16" s="172"/>
      <c r="BL16" s="172"/>
    </row>
    <row r="17" spans="1:64" ht="21.75" customHeight="1" thickBot="1" x14ac:dyDescent="0.3">
      <c r="A17" s="35" t="s">
        <v>2</v>
      </c>
      <c r="B17" s="161" t="s">
        <v>9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3"/>
      <c r="AH17" s="158" t="s">
        <v>10</v>
      </c>
      <c r="AI17" s="158"/>
      <c r="AJ17" s="36"/>
      <c r="AK17" s="36"/>
      <c r="AL17" s="212" t="s">
        <v>3</v>
      </c>
      <c r="AM17" s="213"/>
      <c r="AN17" s="213"/>
      <c r="AO17" s="214"/>
      <c r="AP17" s="161" t="s">
        <v>21</v>
      </c>
      <c r="AQ17" s="162"/>
      <c r="AR17" s="162"/>
      <c r="AS17" s="162"/>
      <c r="AT17" s="163"/>
      <c r="AU17" s="161" t="s">
        <v>8</v>
      </c>
      <c r="AV17" s="162"/>
      <c r="AW17" s="162"/>
      <c r="AX17" s="208"/>
      <c r="BE17" s="172"/>
      <c r="BF17" s="172"/>
      <c r="BG17" s="172"/>
      <c r="BH17" s="172"/>
      <c r="BI17" s="172"/>
      <c r="BJ17" s="172"/>
      <c r="BK17" s="172"/>
      <c r="BL17" s="172"/>
    </row>
    <row r="18" spans="1:64" x14ac:dyDescent="0.25">
      <c r="A18" s="33">
        <v>1</v>
      </c>
      <c r="B18" s="145" t="str">
        <f>IF('Счёт-фактура'!B23&gt;0,'Счёт-фактура'!B23," ")</f>
        <v>Шпалери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4"/>
      <c r="AH18" s="159" t="s">
        <v>11</v>
      </c>
      <c r="AI18" s="159"/>
      <c r="AJ18" s="34"/>
      <c r="AK18" s="34"/>
      <c r="AL18" s="215">
        <f>IF('Счёт-фактура'!Z23&gt;0,'Счёт-фактура'!Z23," ")</f>
        <v>2000</v>
      </c>
      <c r="AM18" s="216"/>
      <c r="AN18" s="216"/>
      <c r="AO18" s="217"/>
      <c r="AP18" s="164">
        <f>IF('Счёт-фактура'!AA23&gt;0,'Счёт-фактура'!AA23," ")</f>
        <v>1000</v>
      </c>
      <c r="AQ18" s="165"/>
      <c r="AR18" s="165"/>
      <c r="AS18" s="165"/>
      <c r="AT18" s="166"/>
      <c r="AU18" s="164">
        <f>IFERROR(IF((AL18*AP18)&gt;0,(AL18*AP18)," ")," ")</f>
        <v>2000000</v>
      </c>
      <c r="AV18" s="165"/>
      <c r="AW18" s="165"/>
      <c r="AX18" s="209"/>
      <c r="BE18" s="172"/>
      <c r="BF18" s="172"/>
      <c r="BG18" s="172"/>
      <c r="BH18" s="172"/>
      <c r="BI18" s="172"/>
      <c r="BJ18" s="172"/>
      <c r="BK18" s="172"/>
      <c r="BL18" s="172"/>
    </row>
    <row r="19" spans="1:64" ht="14.85" customHeight="1" x14ac:dyDescent="0.25">
      <c r="A19" s="18">
        <v>2</v>
      </c>
      <c r="B19" s="155" t="str">
        <f>IF('Счёт-фактура'!B24&gt;0,'Счёт-фактура'!B24," ")</f>
        <v xml:space="preserve"> 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7"/>
      <c r="AH19" s="160" t="s">
        <v>11</v>
      </c>
      <c r="AI19" s="160"/>
      <c r="AJ19" s="32"/>
      <c r="AK19" s="32"/>
      <c r="AL19" s="176" t="str">
        <f>IF('Счёт-фактура'!Z24&gt;0,'Счёт-фактура'!Z24," ")</f>
        <v xml:space="preserve"> </v>
      </c>
      <c r="AM19" s="177"/>
      <c r="AN19" s="177"/>
      <c r="AO19" s="178"/>
      <c r="AP19" s="167" t="str">
        <f>IF('Счёт-фактура'!AA24&gt;0,'Счёт-фактура'!AA24," ")</f>
        <v xml:space="preserve"> </v>
      </c>
      <c r="AQ19" s="168"/>
      <c r="AR19" s="168"/>
      <c r="AS19" s="168"/>
      <c r="AT19" s="169"/>
      <c r="AU19" s="167" t="str">
        <f t="shared" ref="AU19:AU27" si="0">IFERROR(IF((AL19*AP19)&gt;0,(AL19*AP19)," ")," ")</f>
        <v xml:space="preserve"> </v>
      </c>
      <c r="AV19" s="168"/>
      <c r="AW19" s="168"/>
      <c r="AX19" s="207"/>
      <c r="BE19" s="172"/>
      <c r="BF19" s="172"/>
      <c r="BG19" s="172"/>
      <c r="BH19" s="172"/>
      <c r="BI19" s="172"/>
      <c r="BJ19" s="172"/>
      <c r="BK19" s="172"/>
      <c r="BL19" s="172"/>
    </row>
    <row r="20" spans="1:64" ht="14.85" customHeight="1" x14ac:dyDescent="0.25">
      <c r="A20" s="18">
        <v>3</v>
      </c>
      <c r="B20" s="155" t="str">
        <f>IF('Счёт-фактура'!B25&gt;0,'Счёт-фактура'!B25," ")</f>
        <v xml:space="preserve"> 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7"/>
      <c r="AH20" s="160"/>
      <c r="AI20" s="160"/>
      <c r="AJ20" s="32"/>
      <c r="AK20" s="32"/>
      <c r="AL20" s="176" t="str">
        <f>IF('Счёт-фактура'!Z25&gt;0,'Счёт-фактура'!Z25," ")</f>
        <v xml:space="preserve"> </v>
      </c>
      <c r="AM20" s="177"/>
      <c r="AN20" s="177"/>
      <c r="AO20" s="178"/>
      <c r="AP20" s="167" t="str">
        <f>IF('Счёт-фактура'!AA25&gt;0,'Счёт-фактура'!AA25," ")</f>
        <v xml:space="preserve"> </v>
      </c>
      <c r="AQ20" s="168"/>
      <c r="AR20" s="168"/>
      <c r="AS20" s="168"/>
      <c r="AT20" s="169"/>
      <c r="AU20" s="167" t="str">
        <f t="shared" si="0"/>
        <v xml:space="preserve"> </v>
      </c>
      <c r="AV20" s="168"/>
      <c r="AW20" s="168"/>
      <c r="AX20" s="207"/>
      <c r="BE20" s="172"/>
      <c r="BF20" s="172"/>
      <c r="BG20" s="172"/>
      <c r="BH20" s="172"/>
      <c r="BI20" s="172"/>
      <c r="BJ20" s="172"/>
      <c r="BK20" s="172"/>
      <c r="BL20" s="172"/>
    </row>
    <row r="21" spans="1:64" ht="18.2" customHeight="1" x14ac:dyDescent="0.25">
      <c r="A21" s="18">
        <v>4</v>
      </c>
      <c r="B21" s="155" t="str">
        <f>IF('Счёт-фактура'!B26&gt;0,'Счёт-фактура'!B26," ")</f>
        <v xml:space="preserve"> 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7"/>
      <c r="AH21" s="160"/>
      <c r="AI21" s="160"/>
      <c r="AJ21" s="32"/>
      <c r="AK21" s="32"/>
      <c r="AL21" s="176" t="str">
        <f>IF('Счёт-фактура'!Z26&gt;0,'Счёт-фактура'!Z26," ")</f>
        <v xml:space="preserve"> </v>
      </c>
      <c r="AM21" s="177"/>
      <c r="AN21" s="177"/>
      <c r="AO21" s="178"/>
      <c r="AP21" s="167" t="str">
        <f>IF('Счёт-фактура'!AA26&gt;0,'Счёт-фактура'!AA26," ")</f>
        <v xml:space="preserve"> </v>
      </c>
      <c r="AQ21" s="168"/>
      <c r="AR21" s="168"/>
      <c r="AS21" s="168"/>
      <c r="AT21" s="169"/>
      <c r="AU21" s="167" t="str">
        <f t="shared" si="0"/>
        <v xml:space="preserve"> </v>
      </c>
      <c r="AV21" s="168"/>
      <c r="AW21" s="168"/>
      <c r="AX21" s="207"/>
      <c r="BE21" s="172"/>
      <c r="BF21" s="172"/>
      <c r="BG21" s="172"/>
      <c r="BH21" s="172"/>
      <c r="BI21" s="172"/>
      <c r="BJ21" s="172"/>
      <c r="BK21" s="172"/>
      <c r="BL21" s="172"/>
    </row>
    <row r="22" spans="1:64" x14ac:dyDescent="0.25">
      <c r="A22" s="18">
        <v>5</v>
      </c>
      <c r="B22" s="155" t="str">
        <f>IF('Счёт-фактура'!B27&gt;0,'Счёт-фактура'!B27," ")</f>
        <v xml:space="preserve"> 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7"/>
      <c r="AH22" s="160"/>
      <c r="AI22" s="160"/>
      <c r="AJ22" s="32"/>
      <c r="AK22" s="32"/>
      <c r="AL22" s="176" t="str">
        <f>IF('Счёт-фактура'!Z27&gt;0,'Счёт-фактура'!Z27," ")</f>
        <v xml:space="preserve"> </v>
      </c>
      <c r="AM22" s="177"/>
      <c r="AN22" s="177"/>
      <c r="AO22" s="178"/>
      <c r="AP22" s="167" t="str">
        <f>IF('Счёт-фактура'!AA27&gt;0,'Счёт-фактура'!AA27," ")</f>
        <v xml:space="preserve"> </v>
      </c>
      <c r="AQ22" s="168"/>
      <c r="AR22" s="168"/>
      <c r="AS22" s="168"/>
      <c r="AT22" s="169"/>
      <c r="AU22" s="167" t="str">
        <f t="shared" si="0"/>
        <v xml:space="preserve"> </v>
      </c>
      <c r="AV22" s="168"/>
      <c r="AW22" s="168"/>
      <c r="AX22" s="207"/>
      <c r="BE22" s="172"/>
      <c r="BF22" s="172"/>
      <c r="BG22" s="172"/>
      <c r="BH22" s="172"/>
      <c r="BI22" s="172"/>
      <c r="BJ22" s="172"/>
      <c r="BK22" s="172"/>
      <c r="BL22" s="172"/>
    </row>
    <row r="23" spans="1:64" x14ac:dyDescent="0.25">
      <c r="A23" s="18">
        <v>6</v>
      </c>
      <c r="B23" s="155" t="str">
        <f>IF('Счёт-фактура'!B28&gt;0,'Счёт-фактура'!B28," ")</f>
        <v xml:space="preserve"> 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7"/>
      <c r="AH23" s="160"/>
      <c r="AI23" s="160"/>
      <c r="AJ23" s="32"/>
      <c r="AK23" s="32"/>
      <c r="AL23" s="176" t="str">
        <f>IF('Счёт-фактура'!Z28&gt;0,'Счёт-фактура'!Z28," ")</f>
        <v xml:space="preserve"> </v>
      </c>
      <c r="AM23" s="177"/>
      <c r="AN23" s="177"/>
      <c r="AO23" s="178"/>
      <c r="AP23" s="167" t="str">
        <f>IF('Счёт-фактура'!AA28&gt;0,'Счёт-фактура'!AA28," ")</f>
        <v xml:space="preserve"> </v>
      </c>
      <c r="AQ23" s="168"/>
      <c r="AR23" s="168"/>
      <c r="AS23" s="168"/>
      <c r="AT23" s="169"/>
      <c r="AU23" s="167" t="str">
        <f t="shared" si="0"/>
        <v xml:space="preserve"> </v>
      </c>
      <c r="AV23" s="168"/>
      <c r="AW23" s="168"/>
      <c r="AX23" s="207"/>
      <c r="BE23" s="172"/>
      <c r="BF23" s="172"/>
      <c r="BG23" s="172"/>
      <c r="BH23" s="172"/>
      <c r="BI23" s="172"/>
      <c r="BJ23" s="172"/>
      <c r="BK23" s="172"/>
      <c r="BL23" s="172"/>
    </row>
    <row r="24" spans="1:64" x14ac:dyDescent="0.25">
      <c r="A24" s="18">
        <v>7</v>
      </c>
      <c r="B24" s="155" t="str">
        <f>IF('Счёт-фактура'!B29&gt;0,'Счёт-фактура'!B29," ")</f>
        <v xml:space="preserve"> 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160"/>
      <c r="AI24" s="160"/>
      <c r="AJ24" s="32"/>
      <c r="AK24" s="32"/>
      <c r="AL24" s="176" t="str">
        <f>IF('Счёт-фактура'!Z29&gt;0,'Счёт-фактура'!Z29," ")</f>
        <v xml:space="preserve"> </v>
      </c>
      <c r="AM24" s="177"/>
      <c r="AN24" s="177"/>
      <c r="AO24" s="178"/>
      <c r="AP24" s="167" t="str">
        <f>IF('Счёт-фактура'!AA29&gt;0,'Счёт-фактура'!AA29," ")</f>
        <v xml:space="preserve"> </v>
      </c>
      <c r="AQ24" s="168"/>
      <c r="AR24" s="168"/>
      <c r="AS24" s="168"/>
      <c r="AT24" s="169"/>
      <c r="AU24" s="167" t="str">
        <f t="shared" si="0"/>
        <v xml:space="preserve"> </v>
      </c>
      <c r="AV24" s="168"/>
      <c r="AW24" s="168"/>
      <c r="AX24" s="207"/>
      <c r="BE24" s="172"/>
      <c r="BF24" s="172"/>
      <c r="BG24" s="172"/>
      <c r="BH24" s="172"/>
      <c r="BI24" s="172"/>
      <c r="BJ24" s="172"/>
      <c r="BK24" s="172"/>
      <c r="BL24" s="172"/>
    </row>
    <row r="25" spans="1:64" x14ac:dyDescent="0.25">
      <c r="A25" s="18">
        <v>8</v>
      </c>
      <c r="B25" s="155" t="str">
        <f>IF('Счёт-фактура'!B30&gt;0,'Счёт-фактура'!B30," ")</f>
        <v xml:space="preserve"> 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7"/>
      <c r="AH25" s="160"/>
      <c r="AI25" s="160"/>
      <c r="AJ25" s="32"/>
      <c r="AK25" s="32"/>
      <c r="AL25" s="176" t="str">
        <f>IF('Счёт-фактура'!Z30&gt;0,'Счёт-фактура'!Z30," ")</f>
        <v xml:space="preserve"> </v>
      </c>
      <c r="AM25" s="177"/>
      <c r="AN25" s="177"/>
      <c r="AO25" s="178"/>
      <c r="AP25" s="167" t="str">
        <f>IF('Счёт-фактура'!AA30&gt;0,'Счёт-фактура'!AA30," ")</f>
        <v xml:space="preserve"> </v>
      </c>
      <c r="AQ25" s="168"/>
      <c r="AR25" s="168"/>
      <c r="AS25" s="168"/>
      <c r="AT25" s="169"/>
      <c r="AU25" s="167" t="str">
        <f t="shared" si="0"/>
        <v xml:space="preserve"> </v>
      </c>
      <c r="AV25" s="168"/>
      <c r="AW25" s="168"/>
      <c r="AX25" s="207"/>
      <c r="BE25" s="172"/>
      <c r="BF25" s="172"/>
      <c r="BG25" s="172"/>
      <c r="BH25" s="172"/>
      <c r="BI25" s="172"/>
      <c r="BJ25" s="172"/>
      <c r="BK25" s="172"/>
      <c r="BL25" s="172"/>
    </row>
    <row r="26" spans="1:64" x14ac:dyDescent="0.25">
      <c r="A26" s="18">
        <v>9</v>
      </c>
      <c r="B26" s="155" t="str">
        <f>IF('Счёт-фактура'!B31&gt;0,'Счёт-фактура'!B31," ")</f>
        <v xml:space="preserve"> 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/>
      <c r="AH26" s="160"/>
      <c r="AI26" s="160"/>
      <c r="AJ26" s="32"/>
      <c r="AK26" s="32"/>
      <c r="AL26" s="176" t="str">
        <f>IF('Счёт-фактура'!Z31&gt;0,'Счёт-фактура'!Z31," ")</f>
        <v xml:space="preserve"> </v>
      </c>
      <c r="AM26" s="177"/>
      <c r="AN26" s="177"/>
      <c r="AO26" s="178"/>
      <c r="AP26" s="167" t="str">
        <f>IF('Счёт-фактура'!AA31&gt;0,'Счёт-фактура'!AA31," ")</f>
        <v xml:space="preserve"> </v>
      </c>
      <c r="AQ26" s="168"/>
      <c r="AR26" s="168"/>
      <c r="AS26" s="168"/>
      <c r="AT26" s="169"/>
      <c r="AU26" s="167" t="str">
        <f t="shared" si="0"/>
        <v xml:space="preserve"> </v>
      </c>
      <c r="AV26" s="168"/>
      <c r="AW26" s="168"/>
      <c r="AX26" s="207"/>
      <c r="BE26" s="172"/>
      <c r="BF26" s="172"/>
      <c r="BG26" s="172"/>
      <c r="BH26" s="172"/>
      <c r="BI26" s="172"/>
      <c r="BJ26" s="172"/>
      <c r="BK26" s="172"/>
      <c r="BL26" s="172"/>
    </row>
    <row r="27" spans="1:64" ht="15.75" thickBot="1" x14ac:dyDescent="0.3">
      <c r="A27" s="18">
        <v>10</v>
      </c>
      <c r="B27" s="155" t="str">
        <f>IF('Счёт-фактура'!B32&gt;0,'Счёт-фактура'!B32," ")</f>
        <v xml:space="preserve"> 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7"/>
      <c r="AH27" s="160"/>
      <c r="AI27" s="160"/>
      <c r="AJ27" s="32"/>
      <c r="AK27" s="32"/>
      <c r="AL27" s="176" t="str">
        <f>IF('Счёт-фактура'!Z32&gt;0,'Счёт-фактура'!Z32," ")</f>
        <v xml:space="preserve"> </v>
      </c>
      <c r="AM27" s="177"/>
      <c r="AN27" s="177"/>
      <c r="AO27" s="178"/>
      <c r="AP27" s="167" t="str">
        <f>IF('Счёт-фактура'!AA32&gt;0,'Счёт-фактура'!AA32," ")</f>
        <v xml:space="preserve"> </v>
      </c>
      <c r="AQ27" s="168"/>
      <c r="AR27" s="168"/>
      <c r="AS27" s="168"/>
      <c r="AT27" s="169"/>
      <c r="AU27" s="167" t="str">
        <f t="shared" si="0"/>
        <v xml:space="preserve"> </v>
      </c>
      <c r="AV27" s="168"/>
      <c r="AW27" s="168"/>
      <c r="AX27" s="207"/>
      <c r="BE27" s="172"/>
      <c r="BF27" s="172"/>
      <c r="BG27" s="172"/>
      <c r="BH27" s="172"/>
      <c r="BI27" s="172"/>
      <c r="BJ27" s="172"/>
      <c r="BK27" s="172"/>
      <c r="BL27" s="172"/>
    </row>
    <row r="28" spans="1:64" ht="7.5" customHeight="1" thickBo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191" t="s">
        <v>13</v>
      </c>
      <c r="AP28" s="192"/>
      <c r="AQ28" s="192"/>
      <c r="AR28" s="192"/>
      <c r="AS28" s="194">
        <f>IF(SUM(AU18:AX27)&gt;0,SUM(AU18:AX27)," ")</f>
        <v>2000000</v>
      </c>
      <c r="AT28" s="195"/>
      <c r="AU28" s="195"/>
      <c r="AV28" s="195"/>
      <c r="AW28" s="195"/>
      <c r="AX28" s="196"/>
      <c r="BB28" s="7"/>
      <c r="BE28" s="172"/>
      <c r="BF28" s="172"/>
      <c r="BG28" s="172"/>
      <c r="BH28" s="172"/>
      <c r="BI28" s="172"/>
      <c r="BJ28" s="172"/>
      <c r="BK28" s="172"/>
      <c r="BL28" s="172"/>
    </row>
    <row r="29" spans="1:64" ht="15.75" thickBot="1" x14ac:dyDescent="0.3">
      <c r="A29" s="182" t="s">
        <v>22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4"/>
      <c r="N29" s="179">
        <f>'Счёт-фактура'!I34</f>
        <v>1</v>
      </c>
      <c r="O29" s="180"/>
      <c r="P29" s="180"/>
      <c r="Q29" s="180"/>
      <c r="R29" s="180"/>
      <c r="S29" s="180"/>
      <c r="T29" s="180"/>
      <c r="U29" s="180"/>
      <c r="V29" s="180"/>
      <c r="W29" s="181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193"/>
      <c r="AP29" s="64"/>
      <c r="AQ29" s="64"/>
      <c r="AR29" s="64"/>
      <c r="AS29" s="197"/>
      <c r="AT29" s="198"/>
      <c r="AU29" s="198"/>
      <c r="AV29" s="198"/>
      <c r="AW29" s="198"/>
      <c r="AX29" s="199"/>
      <c r="BB29" s="6"/>
    </row>
    <row r="30" spans="1:64" ht="15" customHeight="1" x14ac:dyDescent="0.25">
      <c r="A30" s="185" t="s">
        <v>4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200" t="str">
        <f>IFERROR(SUBSTITUTE(SUBSTITUTE(PROPER(INDEX(n_4,MID(TEXT(AS28,n0),1,1)+1)&amp;INDEX(n0x,MID(TEXT(AS28,n0),2,1)+1,MID(TEXT(AS28,n0),3,1)+1)&amp;IF(-MID(TEXT(AS28,n0),1,3),"мільярд"&amp;VLOOKUP(MID(TEXT(AS28,n0),3,1)*AND(MID(TEXT(AS28,n0),2,1)-1),мил,2),"")&amp;INDEX(n_4,MID(TEXT(AS28,n0),4,1)+1)&amp;INDEX(n0x,MID(TEXT(AS28,n0),5,1)+1,MID(TEXT(AS28,n0),6,1)+1)&amp;IF(-MID(TEXT(AS28,n0),4,3),"мільйон"&amp;VLOOKUP(MID(TEXT(AS28,n0),6,1)*AND(MID(TEXT(AS28,n0),5,1)-1),мил,2),"")&amp;INDEX(n_4,MID(TEXT(AS28,n0),7,1)+1)&amp;INDEX(n1x,MID(TEXT(AS28,n0),8,1)+1,MID(TEXT(AS28,n0),9,1)+1)&amp;IF(-MID(TEXT(AS28,n0),7,3),VLOOKUP(MID(TEXT(AS28,n0),9,1)*AND(MID(TEXT(AS28,n0),8,1)-1),тис,2),"")&amp;INDEX(n_4,MID(TEXT(AS28,n0),10,1)+1)&amp;INDEX(n0x,MID(TEXT(AS28,n0),11,1)+1,MID(TEXT(AS28,n0),12,1)+1)),"z"," "),"y","'")&amp;IF(TRUNC(TEXT(AS28,n0)),"","Нуль ")&amp;IF(MOD(TRUNC(AS28/10),10)=1,"гривень",VLOOKUP(MOD(TRUNC(AS28),10),грив,2)&amp;IF(-RIGHT(TEXT(AS28,n0),2),SUBSTITUTE(INDEX(n1x,MID(TEXT(AS28,n0),14,1)+1,MID(TEXT(AS28,n0),15,1)+1),"z"," "),"нуль ")&amp;"копі"&amp;VLOOKUP(MOD(MAX(MOD(RIGHT(TEXT(AS28,n0),2)-11,100),9),10),{0,"йка";1,"йки";4,"йок"},2))," ")</f>
        <v>Два мільйони гривень нуль копійок</v>
      </c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2"/>
      <c r="AT30" s="202"/>
      <c r="AU30" s="202"/>
      <c r="AV30" s="202"/>
      <c r="AW30" s="202"/>
      <c r="AX30" s="203"/>
      <c r="BB30" s="5"/>
    </row>
    <row r="31" spans="1:64" ht="15.75" thickBot="1" x14ac:dyDescent="0.3">
      <c r="A31" s="188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90"/>
      <c r="N31" s="204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6"/>
    </row>
    <row r="32" spans="1:64" ht="7.5" customHeight="1" thickBot="1" x14ac:dyDescent="0.3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8"/>
      <c r="AX32" s="8"/>
    </row>
    <row r="33" spans="1:50" x14ac:dyDescent="0.25">
      <c r="A33" s="221" t="s">
        <v>23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18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20"/>
    </row>
    <row r="34" spans="1:50" x14ac:dyDescent="0.25">
      <c r="A34" s="223" t="s">
        <v>24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33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5"/>
    </row>
    <row r="35" spans="1:50" x14ac:dyDescent="0.25">
      <c r="A35" s="225" t="s">
        <v>25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30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2"/>
    </row>
    <row r="36" spans="1:50" ht="15.75" thickBot="1" x14ac:dyDescent="0.3">
      <c r="A36" s="227" t="s">
        <v>26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38" t="s">
        <v>30</v>
      </c>
      <c r="O36" s="239"/>
      <c r="P36" s="239"/>
      <c r="Q36" s="239"/>
      <c r="R36" s="239"/>
      <c r="S36" s="240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2"/>
      <c r="AG36" s="229" t="s">
        <v>2</v>
      </c>
      <c r="AH36" s="229"/>
      <c r="AI36" s="240"/>
      <c r="AJ36" s="241"/>
      <c r="AK36" s="241"/>
      <c r="AL36" s="241"/>
      <c r="AM36" s="241"/>
      <c r="AN36" s="241"/>
      <c r="AO36" s="241"/>
      <c r="AP36" s="241"/>
      <c r="AQ36" s="241"/>
      <c r="AR36" s="242"/>
      <c r="AS36" s="56" t="s">
        <v>14</v>
      </c>
      <c r="AT36" s="236"/>
      <c r="AU36" s="236"/>
      <c r="AV36" s="236"/>
      <c r="AW36" s="236"/>
      <c r="AX36" s="237"/>
    </row>
    <row r="37" spans="1:50" ht="9.75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2"/>
      <c r="AX37" s="12"/>
    </row>
    <row r="38" spans="1:50" ht="33" customHeight="1" x14ac:dyDescent="0.25">
      <c r="A38" s="146" t="s">
        <v>19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8"/>
    </row>
    <row r="39" spans="1:50" ht="3.75" customHeight="1" thickBot="1" x14ac:dyDescent="0.3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1"/>
    </row>
    <row r="40" spans="1:50" ht="38.25" customHeight="1" thickBot="1" x14ac:dyDescent="0.3">
      <c r="A40" s="152" t="s">
        <v>17</v>
      </c>
      <c r="B40" s="152"/>
      <c r="C40" s="152"/>
      <c r="D40" s="152"/>
      <c r="E40" s="152"/>
      <c r="F40" s="152"/>
      <c r="G40" s="152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AH40" s="2"/>
      <c r="AK40" s="14"/>
      <c r="AL40" s="15"/>
      <c r="AM40" s="154" t="s">
        <v>18</v>
      </c>
      <c r="AN40" s="154"/>
      <c r="AO40" s="154"/>
      <c r="AP40" s="154"/>
      <c r="AQ40" s="153"/>
      <c r="AR40" s="153"/>
      <c r="AS40" s="153"/>
      <c r="AT40" s="153"/>
      <c r="AU40" s="153"/>
      <c r="AV40" s="153"/>
      <c r="AW40" s="153"/>
      <c r="AX40" s="153"/>
    </row>
  </sheetData>
  <mergeCells count="97">
    <mergeCell ref="N10:AX10"/>
    <mergeCell ref="W2:AN2"/>
    <mergeCell ref="R2:V2"/>
    <mergeCell ref="A1:AM1"/>
    <mergeCell ref="AN1:AS1"/>
    <mergeCell ref="A4:M5"/>
    <mergeCell ref="N4:AX4"/>
    <mergeCell ref="N6:AX6"/>
    <mergeCell ref="N5:AX5"/>
    <mergeCell ref="N7:AX7"/>
    <mergeCell ref="N8:AX8"/>
    <mergeCell ref="N9:AX9"/>
    <mergeCell ref="N33:AX33"/>
    <mergeCell ref="A33:M33"/>
    <mergeCell ref="A34:M34"/>
    <mergeCell ref="A35:M35"/>
    <mergeCell ref="A36:M36"/>
    <mergeCell ref="AG36:AH36"/>
    <mergeCell ref="N35:AX35"/>
    <mergeCell ref="N34:AX34"/>
    <mergeCell ref="AT36:AX36"/>
    <mergeCell ref="N36:R36"/>
    <mergeCell ref="S36:AF36"/>
    <mergeCell ref="AI36:AR36"/>
    <mergeCell ref="N11:AX11"/>
    <mergeCell ref="N12:AX12"/>
    <mergeCell ref="N13:AX13"/>
    <mergeCell ref="N14:AX14"/>
    <mergeCell ref="AU26:AX26"/>
    <mergeCell ref="AP22:AT22"/>
    <mergeCell ref="AP23:AT23"/>
    <mergeCell ref="AP24:AT24"/>
    <mergeCell ref="AP25:AT25"/>
    <mergeCell ref="AP26:AT26"/>
    <mergeCell ref="B20:AG20"/>
    <mergeCell ref="B21:AG21"/>
    <mergeCell ref="B22:AG22"/>
    <mergeCell ref="B23:AG23"/>
    <mergeCell ref="AL17:AO17"/>
    <mergeCell ref="AL18:AO18"/>
    <mergeCell ref="AU27:AX27"/>
    <mergeCell ref="AU17:AX17"/>
    <mergeCell ref="AU18:AX18"/>
    <mergeCell ref="AU19:AX19"/>
    <mergeCell ref="AU20:AX20"/>
    <mergeCell ref="AU21:AX21"/>
    <mergeCell ref="AU22:AX22"/>
    <mergeCell ref="AU23:AX23"/>
    <mergeCell ref="AU24:AX24"/>
    <mergeCell ref="AU25:AX25"/>
    <mergeCell ref="AP27:AT27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N29:W29"/>
    <mergeCell ref="A29:M29"/>
    <mergeCell ref="A30:M31"/>
    <mergeCell ref="AO28:AR29"/>
    <mergeCell ref="AS28:AX29"/>
    <mergeCell ref="N30:AX31"/>
    <mergeCell ref="BE13:BL28"/>
    <mergeCell ref="A15:J15"/>
    <mergeCell ref="AL19:AO19"/>
    <mergeCell ref="AL20:AO20"/>
    <mergeCell ref="AL21:AO21"/>
    <mergeCell ref="AL22:AO22"/>
    <mergeCell ref="AL23:AO23"/>
    <mergeCell ref="AL24:AO24"/>
    <mergeCell ref="AL25:AO25"/>
    <mergeCell ref="AL26:AO26"/>
    <mergeCell ref="AL27:AO27"/>
    <mergeCell ref="AP19:AT19"/>
    <mergeCell ref="AP20:AT20"/>
    <mergeCell ref="B18:AG18"/>
    <mergeCell ref="B17:AG17"/>
    <mergeCell ref="B19:AG19"/>
    <mergeCell ref="AP17:AT17"/>
    <mergeCell ref="AP18:AT18"/>
    <mergeCell ref="AP21:AT21"/>
    <mergeCell ref="K15:AX15"/>
    <mergeCell ref="B24:AG24"/>
    <mergeCell ref="B25:AG25"/>
    <mergeCell ref="B26:AG26"/>
    <mergeCell ref="B27:AG27"/>
    <mergeCell ref="AH17:AI17"/>
    <mergeCell ref="AH18:AI18"/>
    <mergeCell ref="AH19:AI19"/>
    <mergeCell ref="A38:AX39"/>
    <mergeCell ref="A40:G40"/>
    <mergeCell ref="H40:Y40"/>
    <mergeCell ref="AQ40:AX40"/>
    <mergeCell ref="AM40:AP40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Счёт-фактура</vt:lpstr>
      <vt:lpstr>Видаткова накладна</vt:lpstr>
      <vt:lpstr>'Видаткова накладна'!Область_печати</vt:lpstr>
      <vt:lpstr>'Счёт-фактура'!Область_печати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Elena P</cp:lastModifiedBy>
  <cp:lastPrinted>2024-04-10T08:30:42Z</cp:lastPrinted>
  <dcterms:created xsi:type="dcterms:W3CDTF">2023-11-22T23:41:43Z</dcterms:created>
  <dcterms:modified xsi:type="dcterms:W3CDTF">2024-04-21T13:35:49Z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05f2744801de410396b71528b2bc84a5</vt:lpwstr>
  </property>
</Properties>
</file>