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Лист1" sheetId="2" r:id="rId1"/>
    <sheet name="ПРОВОДКА" sheetId="1" r:id="rId2"/>
  </sheets>
  <definedNames>
    <definedName name="предприятия">ПРОВОДКА!$O$5:$O$9</definedName>
  </definedNames>
  <calcPr calcId="144525"/>
</workbook>
</file>

<file path=xl/calcChain.xml><?xml version="1.0" encoding="utf-8"?>
<calcChain xmlns="http://schemas.openxmlformats.org/spreadsheetml/2006/main">
  <c r="J11" i="2" l="1"/>
  <c r="I11" i="2"/>
  <c r="H11" i="2"/>
  <c r="G11" i="2"/>
  <c r="J10" i="2"/>
  <c r="I10" i="2"/>
  <c r="H10" i="2"/>
  <c r="G10" i="2"/>
  <c r="J9" i="2"/>
  <c r="I9" i="2"/>
  <c r="H9" i="2"/>
  <c r="G9" i="2"/>
  <c r="J8" i="2"/>
  <c r="I8" i="2"/>
  <c r="H8" i="2"/>
  <c r="G8" i="2"/>
  <c r="J7" i="2"/>
  <c r="I7" i="2"/>
  <c r="H7" i="2"/>
  <c r="G7" i="2"/>
  <c r="J6" i="2"/>
  <c r="I6" i="2"/>
  <c r="H6" i="2"/>
  <c r="G6" i="2"/>
  <c r="I5" i="2"/>
  <c r="J5" i="2"/>
  <c r="H5" i="2"/>
  <c r="G5" i="2"/>
  <c r="M6" i="1" l="1"/>
  <c r="M7" i="1"/>
  <c r="M8" i="1"/>
  <c r="M9" i="1"/>
  <c r="M10" i="1"/>
  <c r="M11" i="1"/>
  <c r="M12" i="1"/>
  <c r="M13" i="1"/>
  <c r="M5" i="1"/>
  <c r="A6" i="2" l="1"/>
  <c r="E5" i="2"/>
  <c r="C5" i="2"/>
  <c r="E11" i="2"/>
  <c r="C11" i="2"/>
  <c r="A11" i="2"/>
  <c r="F10" i="2"/>
  <c r="D10" i="2"/>
  <c r="B10" i="2"/>
  <c r="E9" i="2"/>
  <c r="C9" i="2"/>
  <c r="A9" i="2"/>
  <c r="F8" i="2"/>
  <c r="D8" i="2"/>
  <c r="B8" i="2"/>
  <c r="E7" i="2"/>
  <c r="C7" i="2"/>
  <c r="A7" i="2"/>
  <c r="F6" i="2"/>
  <c r="D6" i="2"/>
  <c r="B6" i="2"/>
  <c r="A5" i="2"/>
  <c r="F5" i="2"/>
  <c r="D5" i="2"/>
  <c r="B5" i="2"/>
  <c r="F11" i="2"/>
  <c r="D11" i="2"/>
  <c r="B11" i="2"/>
  <c r="E10" i="2"/>
  <c r="C10" i="2"/>
  <c r="A10" i="2"/>
  <c r="F9" i="2"/>
  <c r="D9" i="2"/>
  <c r="B9" i="2"/>
  <c r="E8" i="2"/>
  <c r="C8" i="2"/>
  <c r="A8" i="2"/>
  <c r="F7" i="2"/>
  <c r="D7" i="2"/>
  <c r="B7" i="2"/>
  <c r="E6" i="2"/>
  <c r="C6" i="2"/>
</calcChain>
</file>

<file path=xl/sharedStrings.xml><?xml version="1.0" encoding="utf-8"?>
<sst xmlns="http://schemas.openxmlformats.org/spreadsheetml/2006/main" count="59" uniqueCount="28">
  <si>
    <t>месяц</t>
  </si>
  <si>
    <t>№ проводкы</t>
  </si>
  <si>
    <t>№ документа</t>
  </si>
  <si>
    <t>Содержание</t>
  </si>
  <si>
    <t>количество</t>
  </si>
  <si>
    <t>единица измерение</t>
  </si>
  <si>
    <t>сумма</t>
  </si>
  <si>
    <t>проводка</t>
  </si>
  <si>
    <t>дебет</t>
  </si>
  <si>
    <t>кредит</t>
  </si>
  <si>
    <t>число</t>
  </si>
  <si>
    <t>кг</t>
  </si>
  <si>
    <t>Аммиачная селитра</t>
  </si>
  <si>
    <t>Аммофос</t>
  </si>
  <si>
    <t>примечание.</t>
  </si>
  <si>
    <t>сельхозхимия</t>
  </si>
  <si>
    <t>20\33</t>
  </si>
  <si>
    <t>Услуга разное</t>
  </si>
  <si>
    <t>сум</t>
  </si>
  <si>
    <t>ЧП "Сервис"</t>
  </si>
  <si>
    <t>Производство</t>
  </si>
  <si>
    <t>Калий хлор</t>
  </si>
  <si>
    <t>РАЗНЫЕ ПРОВОДКЫ ЗА ФЕВРАЛЬ 2015-ГОД.</t>
  </si>
  <si>
    <t>ООО "Рога и копыта"</t>
  </si>
  <si>
    <t>Еще что-то1</t>
  </si>
  <si>
    <t>Еще что-то2</t>
  </si>
  <si>
    <t>кол-во</t>
  </si>
  <si>
    <t>предприятия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</si>
</sst>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0" borderId="0" xfId="0" applyAlignment="1"/>
    <xf numFmtId="0" fontId="0" fillId="0" borderId="0" xfId="0" applyBorder="1"/>
    <xf numFmtId="0" fontId="1" fillId="2" borderId="3" xfId="0" applyFont="1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J5" sqref="J5"/>
    </sheetView>
  </sheetViews>
  <sheetFormatPr defaultRowHeight="15" x14ac:dyDescent="0.25"/>
  <cols>
    <col min="1" max="1" width="8.7109375" customWidth="1"/>
    <col min="5" max="5" width="28.140625" customWidth="1"/>
  </cols>
  <sheetData>
    <row r="1" spans="1:10" ht="15.75" thickBot="1" x14ac:dyDescent="0.3">
      <c r="E1" s="6" t="s">
        <v>15</v>
      </c>
    </row>
    <row r="2" spans="1:10" x14ac:dyDescent="0.25">
      <c r="A2" s="5"/>
    </row>
    <row r="3" spans="1:10" x14ac:dyDescent="0.25">
      <c r="G3" s="9"/>
      <c r="I3" s="7" t="s">
        <v>7</v>
      </c>
      <c r="J3" s="7"/>
    </row>
    <row r="4" spans="1:10" ht="45" x14ac:dyDescent="0.25">
      <c r="A4" s="1" t="s">
        <v>0</v>
      </c>
      <c r="B4" s="1" t="s">
        <v>1</v>
      </c>
      <c r="C4" s="1" t="s">
        <v>10</v>
      </c>
      <c r="D4" s="1" t="s">
        <v>2</v>
      </c>
      <c r="E4" s="1" t="s">
        <v>3</v>
      </c>
      <c r="F4" s="1" t="s">
        <v>5</v>
      </c>
      <c r="G4" s="8" t="s">
        <v>26</v>
      </c>
      <c r="H4" s="1" t="s">
        <v>6</v>
      </c>
      <c r="I4" s="1" t="s">
        <v>8</v>
      </c>
      <c r="J4" s="1" t="s">
        <v>9</v>
      </c>
    </row>
    <row r="5" spans="1:10" x14ac:dyDescent="0.25">
      <c r="A5" s="2">
        <f>IFERROR(INDEX(ПРОВОДКА!$A$5:$L$13,MATCH(ROW()-4,ПРОВОДКА!$M$5:$M$13,),COLUMN()),"")</f>
        <v>2</v>
      </c>
      <c r="B5" s="2">
        <f>IFERROR(INDEX(ПРОВОДКА!$A$5:$L$13,MATCH(ROW()-4,ПРОВОДКА!$M$5:$M$13,),COLUMN()),"")</f>
        <v>4</v>
      </c>
      <c r="C5" s="2">
        <f>IFERROR(INDEX(ПРОВОДКА!$A$5:$L$13,MATCH(ROW()-4,ПРОВОДКА!$M$5:$M$13,),COLUMN()),"")</f>
        <v>42040</v>
      </c>
      <c r="D5" s="2">
        <f>IFERROR(INDEX(ПРОВОДКА!$A$5:$L$13,MATCH(ROW()-4,ПРОВОДКА!$M$5:$M$13,),COLUMN()),"")</f>
        <v>561</v>
      </c>
      <c r="E5" s="2" t="str">
        <f>IFERROR(INDEX(ПРОВОДКА!$A$5:$L$13,MATCH(ROW()-4,ПРОВОДКА!$M$5:$M$13,),COLUMN()),"")</f>
        <v>Аммиачная селитра</v>
      </c>
      <c r="F5" s="2" t="str">
        <f>IFERROR(INDEX(ПРОВОДКА!$A$5:$L$13,MATCH(ROW()-4,ПРОВОДКА!$M$5:$M$13,),COLUMN()),"")</f>
        <v>кг</v>
      </c>
      <c r="G5" s="2">
        <f>IFERROR(INDEX(ПРОВОДКА!$A$5:$L$13,MATCH(ROW()-4,ПРОВОДКА!$M$5:$M$13,),COLUMN()+1),"")</f>
        <v>5150</v>
      </c>
      <c r="H5" s="2">
        <f>IFERROR(INDEX(ПРОВОДКА!$A$5:$L$13,MATCH(ROW()-4,ПРОВОДКА!$M$5:$M$13,),COLUMN()+1),"")</f>
        <v>5685423.3600000003</v>
      </c>
      <c r="I5" s="2">
        <f>IFERROR(INDEX(ПРОВОДКА!$A$5:$L$13,MATCH(ROW()-4,ПРОВОДКА!$M$5:$M$13,)+1,COLUMN()+1),"")</f>
        <v>1010</v>
      </c>
      <c r="J5" s="2">
        <f>IFERROR(INDEX(ПРОВОДКА!$A$5:$L$13,MATCH(ROW()-4,ПРОВОДКА!$M$5:$M$13,),COLUMN()+1),"")</f>
        <v>6010</v>
      </c>
    </row>
    <row r="6" spans="1:10" x14ac:dyDescent="0.25">
      <c r="A6" s="2">
        <f>IFERROR(INDEX(ПРОВОДКА!$A$5:$L$13,MATCH(ROW()-4,ПРОВОДКА!$M$5:$M$13,),COLUMN()),"")</f>
        <v>2</v>
      </c>
      <c r="B6" s="2">
        <f>IFERROR(INDEX(ПРОВОДКА!$A$5:$L$13,MATCH(ROW()-4,ПРОВОДКА!$M$5:$M$13,),COLUMN()),"")</f>
        <v>4</v>
      </c>
      <c r="C6" s="2">
        <f>IFERROR(INDEX(ПРОВОДКА!$A$5:$L$13,MATCH(ROW()-4,ПРОВОДКА!$M$5:$M$13,),COLUMN()),"")</f>
        <v>42040</v>
      </c>
      <c r="D6" s="2">
        <f>IFERROR(INDEX(ПРОВОДКА!$A$5:$L$13,MATCH(ROW()-4,ПРОВОДКА!$M$5:$M$13,),COLUMN()),"")</f>
        <v>561</v>
      </c>
      <c r="E6" s="2" t="str">
        <f>IFERROR(INDEX(ПРОВОДКА!$A$5:$L$13,MATCH(ROW()-4,ПРОВОДКА!$M$5:$M$13,),COLUMN()),"")</f>
        <v>Аммофос</v>
      </c>
      <c r="F6" s="2" t="str">
        <f>IFERROR(INDEX(ПРОВОДКА!$A$5:$L$13,MATCH(ROW()-4,ПРОВОДКА!$M$5:$M$13,),COLUMN()),"")</f>
        <v>кг</v>
      </c>
      <c r="G6" s="2">
        <f>IFERROR(INDEX(ПРОВОДКА!$A$5:$L$13,MATCH(ROW()-4,ПРОВОДКА!$M$5:$M$13,),COLUMN()+1),"")</f>
        <v>4240</v>
      </c>
      <c r="H6" s="2">
        <f>IFERROR(INDEX(ПРОВОДКА!$A$5:$L$13,MATCH(ROW()-4,ПРОВОДКА!$M$5:$M$13,),COLUMN()+1),"")</f>
        <v>6288561.96</v>
      </c>
      <c r="I6" s="2">
        <f>IFERROR(INDEX(ПРОВОДКА!$A$5:$L$13,MATCH(ROW()-4,ПРОВОДКА!$M$5:$M$13,)+1,COLUMN()+1),"")</f>
        <v>1010</v>
      </c>
      <c r="J6" s="2">
        <f>IFERROR(INDEX(ПРОВОДКА!$A$5:$L$13,MATCH(ROW()-4,ПРОВОДКА!$M$5:$M$13,),COLUMN()+1),"")</f>
        <v>6010</v>
      </c>
    </row>
    <row r="7" spans="1:10" x14ac:dyDescent="0.25">
      <c r="A7" s="2">
        <f>IFERROR(INDEX(ПРОВОДКА!$A$5:$L$13,MATCH(ROW()-4,ПРОВОДКА!$M$5:$M$13,),COLUMN()),"")</f>
        <v>2</v>
      </c>
      <c r="B7" s="2">
        <f>IFERROR(INDEX(ПРОВОДКА!$A$5:$L$13,MATCH(ROW()-4,ПРОВОДКА!$M$5:$M$13,),COLUMN()),"")</f>
        <v>4</v>
      </c>
      <c r="C7" s="2">
        <f>IFERROR(INDEX(ПРОВОДКА!$A$5:$L$13,MATCH(ROW()-4,ПРОВОДКА!$M$5:$M$13,),COLUMN()),"")</f>
        <v>42043</v>
      </c>
      <c r="D7" s="2">
        <f>IFERROR(INDEX(ПРОВОДКА!$A$5:$L$13,MATCH(ROW()-4,ПРОВОДКА!$M$5:$M$13,),COLUMN()),"")</f>
        <v>576</v>
      </c>
      <c r="E7" s="2" t="str">
        <f>IFERROR(INDEX(ПРОВОДКА!$A$5:$L$13,MATCH(ROW()-4,ПРОВОДКА!$M$5:$M$13,),COLUMN()),"")</f>
        <v>Калий хлор</v>
      </c>
      <c r="F7" s="2" t="str">
        <f>IFERROR(INDEX(ПРОВОДКА!$A$5:$L$13,MATCH(ROW()-4,ПРОВОДКА!$M$5:$M$13,),COLUMN()),"")</f>
        <v>кг</v>
      </c>
      <c r="G7" s="2">
        <f>IFERROR(INDEX(ПРОВОДКА!$A$5:$L$13,MATCH(ROW()-4,ПРОВОДКА!$M$5:$M$13,),COLUMN()+1),"")</f>
        <v>830</v>
      </c>
      <c r="H7" s="2">
        <f>IFERROR(INDEX(ПРОВОДКА!$A$5:$L$13,MATCH(ROW()-4,ПРОВОДКА!$M$5:$M$13,),COLUMN()+1),"")</f>
        <v>1468521.33</v>
      </c>
      <c r="I7" s="2">
        <f>IFERROR(INDEX(ПРОВОДКА!$A$5:$L$13,MATCH(ROW()-4,ПРОВОДКА!$M$5:$M$13,)+1,COLUMN()+1),"")</f>
        <v>1010</v>
      </c>
      <c r="J7" s="2">
        <f>IFERROR(INDEX(ПРОВОДКА!$A$5:$L$13,MATCH(ROW()-4,ПРОВОДКА!$M$5:$M$13,),COLUMN()+1),"")</f>
        <v>6010</v>
      </c>
    </row>
    <row r="8" spans="1:10" x14ac:dyDescent="0.25">
      <c r="A8" s="2" t="str">
        <f>IFERROR(INDEX(ПРОВОДКА!$A$5:$L$13,MATCH(ROW()-4,ПРОВОДКА!$M$5:$M$13,),COLUMN()),"")</f>
        <v/>
      </c>
      <c r="B8" s="2" t="str">
        <f>IFERROR(INDEX(ПРОВОДКА!$A$5:$L$13,MATCH(ROW()-4,ПРОВОДКА!$M$5:$M$13,),COLUMN()),"")</f>
        <v/>
      </c>
      <c r="C8" s="2" t="str">
        <f>IFERROR(INDEX(ПРОВОДКА!$A$5:$L$13,MATCH(ROW()-4,ПРОВОДКА!$M$5:$M$13,),COLUMN()),"")</f>
        <v/>
      </c>
      <c r="D8" s="2" t="str">
        <f>IFERROR(INDEX(ПРОВОДКА!$A$5:$L$13,MATCH(ROW()-4,ПРОВОДКА!$M$5:$M$13,),COLUMN()),"")</f>
        <v/>
      </c>
      <c r="E8" s="2" t="str">
        <f>IFERROR(INDEX(ПРОВОДКА!$A$5:$L$13,MATCH(ROW()-4,ПРОВОДКА!$M$5:$M$13,),COLUMN()),"")</f>
        <v/>
      </c>
      <c r="F8" s="2" t="str">
        <f>IFERROR(INDEX(ПРОВОДКА!$A$5:$L$13,MATCH(ROW()-4,ПРОВОДКА!$M$5:$M$13,),COLUMN()),"")</f>
        <v/>
      </c>
      <c r="G8" s="2" t="str">
        <f>IFERROR(INDEX(ПРОВОДКА!$A$5:$L$13,MATCH(ROW()-4,ПРОВОДКА!$M$5:$M$13,),COLUMN()+1),"")</f>
        <v/>
      </c>
      <c r="H8" s="2" t="str">
        <f>IFERROR(INDEX(ПРОВОДКА!$A$5:$L$13,MATCH(ROW()-4,ПРОВОДКА!$M$5:$M$13,),COLUMN()+1),"")</f>
        <v/>
      </c>
      <c r="I8" s="2" t="str">
        <f>IFERROR(INDEX(ПРОВОДКА!$A$5:$L$13,MATCH(ROW()-4,ПРОВОДКА!$M$5:$M$13,)+1,COLUMN()+1),"")</f>
        <v/>
      </c>
      <c r="J8" s="2" t="str">
        <f>IFERROR(INDEX(ПРОВОДКА!$A$5:$L$13,MATCH(ROW()-4,ПРОВОДКА!$M$5:$M$13,),COLUMN()+1),"")</f>
        <v/>
      </c>
    </row>
    <row r="9" spans="1:10" x14ac:dyDescent="0.25">
      <c r="A9" s="2" t="str">
        <f>IFERROR(INDEX(ПРОВОДКА!$A$5:$L$13,MATCH(ROW()-4,ПРОВОДКА!$M$5:$M$13,),COLUMN()),"")</f>
        <v/>
      </c>
      <c r="B9" s="2" t="str">
        <f>IFERROR(INDEX(ПРОВОДКА!$A$5:$L$13,MATCH(ROW()-4,ПРОВОДКА!$M$5:$M$13,),COLUMN()),"")</f>
        <v/>
      </c>
      <c r="C9" s="2" t="str">
        <f>IFERROR(INDEX(ПРОВОДКА!$A$5:$L$13,MATCH(ROW()-4,ПРОВОДКА!$M$5:$M$13,),COLUMN()),"")</f>
        <v/>
      </c>
      <c r="D9" s="2" t="str">
        <f>IFERROR(INDEX(ПРОВОДКА!$A$5:$L$13,MATCH(ROW()-4,ПРОВОДКА!$M$5:$M$13,),COLUMN()),"")</f>
        <v/>
      </c>
      <c r="E9" s="2" t="str">
        <f>IFERROR(INDEX(ПРОВОДКА!$A$5:$L$13,MATCH(ROW()-4,ПРОВОДКА!$M$5:$M$13,),COLUMN()),"")</f>
        <v/>
      </c>
      <c r="F9" s="2" t="str">
        <f>IFERROR(INDEX(ПРОВОДКА!$A$5:$L$13,MATCH(ROW()-4,ПРОВОДКА!$M$5:$M$13,),COLUMN()),"")</f>
        <v/>
      </c>
      <c r="G9" s="2" t="str">
        <f>IFERROR(INDEX(ПРОВОДКА!$A$5:$L$13,MATCH(ROW()-4,ПРОВОДКА!$M$5:$M$13,),COLUMN()+1),"")</f>
        <v/>
      </c>
      <c r="H9" s="2" t="str">
        <f>IFERROR(INDEX(ПРОВОДКА!$A$5:$L$13,MATCH(ROW()-4,ПРОВОДКА!$M$5:$M$13,),COLUMN()+1),"")</f>
        <v/>
      </c>
      <c r="I9" s="2" t="str">
        <f>IFERROR(INDEX(ПРОВОДКА!$A$5:$L$13,MATCH(ROW()-4,ПРОВОДКА!$M$5:$M$13,)+1,COLUMN()+1),"")</f>
        <v/>
      </c>
      <c r="J9" s="2" t="str">
        <f>IFERROR(INDEX(ПРОВОДКА!$A$5:$L$13,MATCH(ROW()-4,ПРОВОДКА!$M$5:$M$13,),COLUMN()+1),"")</f>
        <v/>
      </c>
    </row>
    <row r="10" spans="1:10" x14ac:dyDescent="0.25">
      <c r="A10" s="2" t="str">
        <f>IFERROR(INDEX(ПРОВОДКА!$A$5:$L$13,MATCH(ROW()-4,ПРОВОДКА!$M$5:$M$13,),COLUMN()),"")</f>
        <v/>
      </c>
      <c r="B10" s="2" t="str">
        <f>IFERROR(INDEX(ПРОВОДКА!$A$5:$L$13,MATCH(ROW()-4,ПРОВОДКА!$M$5:$M$13,),COLUMN()),"")</f>
        <v/>
      </c>
      <c r="C10" s="2" t="str">
        <f>IFERROR(INDEX(ПРОВОДКА!$A$5:$L$13,MATCH(ROW()-4,ПРОВОДКА!$M$5:$M$13,),COLUMN()),"")</f>
        <v/>
      </c>
      <c r="D10" s="2" t="str">
        <f>IFERROR(INDEX(ПРОВОДКА!$A$5:$L$13,MATCH(ROW()-4,ПРОВОДКА!$M$5:$M$13,),COLUMN()),"")</f>
        <v/>
      </c>
      <c r="E10" s="2" t="str">
        <f>IFERROR(INDEX(ПРОВОДКА!$A$5:$L$13,MATCH(ROW()-4,ПРОВОДКА!$M$5:$M$13,),COLUMN()),"")</f>
        <v/>
      </c>
      <c r="F10" s="2" t="str">
        <f>IFERROR(INDEX(ПРОВОДКА!$A$5:$L$13,MATCH(ROW()-4,ПРОВОДКА!$M$5:$M$13,),COLUMN()),"")</f>
        <v/>
      </c>
      <c r="G10" s="2" t="str">
        <f>IFERROR(INDEX(ПРОВОДКА!$A$5:$L$13,MATCH(ROW()-4,ПРОВОДКА!$M$5:$M$13,),COLUMN()+1),"")</f>
        <v/>
      </c>
      <c r="H10" s="2" t="str">
        <f>IFERROR(INDEX(ПРОВОДКА!$A$5:$L$13,MATCH(ROW()-4,ПРОВОДКА!$M$5:$M$13,),COLUMN()+1),"")</f>
        <v/>
      </c>
      <c r="I10" s="2" t="str">
        <f>IFERROR(INDEX(ПРОВОДКА!$A$5:$L$13,MATCH(ROW()-4,ПРОВОДКА!$M$5:$M$13,)+1,COLUMN()+1),"")</f>
        <v/>
      </c>
      <c r="J10" s="2" t="str">
        <f>IFERROR(INDEX(ПРОВОДКА!$A$5:$L$13,MATCH(ROW()-4,ПРОВОДКА!$M$5:$M$13,),COLUMN()+1),"")</f>
        <v/>
      </c>
    </row>
    <row r="11" spans="1:10" x14ac:dyDescent="0.25">
      <c r="A11" s="2" t="str">
        <f>IFERROR(INDEX(ПРОВОДКА!$A$5:$L$13,MATCH(ROW()-4,ПРОВОДКА!$M$5:$M$13,),COLUMN()),"")</f>
        <v/>
      </c>
      <c r="B11" s="2" t="str">
        <f>IFERROR(INDEX(ПРОВОДКА!$A$5:$L$13,MATCH(ROW()-4,ПРОВОДКА!$M$5:$M$13,),COLUMN()),"")</f>
        <v/>
      </c>
      <c r="C11" s="2" t="str">
        <f>IFERROR(INDEX(ПРОВОДКА!$A$5:$L$13,MATCH(ROW()-4,ПРОВОДКА!$M$5:$M$13,),COLUMN()),"")</f>
        <v/>
      </c>
      <c r="D11" s="2" t="str">
        <f>IFERROR(INDEX(ПРОВОДКА!$A$5:$L$13,MATCH(ROW()-4,ПРОВОДКА!$M$5:$M$13,),COLUMN()),"")</f>
        <v/>
      </c>
      <c r="E11" s="2" t="str">
        <f>IFERROR(INDEX(ПРОВОДКА!$A$5:$L$13,MATCH(ROW()-4,ПРОВОДКА!$M$5:$M$13,),COLUMN()),"")</f>
        <v/>
      </c>
      <c r="F11" s="2" t="str">
        <f>IFERROR(INDEX(ПРОВОДКА!$A$5:$L$13,MATCH(ROW()-4,ПРОВОДКА!$M$5:$M$13,),COLUMN()),"")</f>
        <v/>
      </c>
      <c r="G11" s="2" t="str">
        <f>IFERROR(INDEX(ПРОВОДКА!$A$5:$L$13,MATCH(ROW()-4,ПРОВОДКА!$M$5:$M$13,),COLUMN()+1),"")</f>
        <v/>
      </c>
      <c r="H11" s="2" t="str">
        <f>IFERROR(INDEX(ПРОВОДКА!$A$5:$L$13,MATCH(ROW()-4,ПРОВОДКА!$M$5:$M$13,),COLUMN()+1),"")</f>
        <v/>
      </c>
      <c r="I11" s="2" t="str">
        <f>IFERROR(INDEX(ПРОВОДКА!$A$5:$L$13,MATCH(ROW()-4,ПРОВОДКА!$M$5:$M$13,)+1,COLUMN()+1),"")</f>
        <v/>
      </c>
      <c r="J11" s="2" t="str">
        <f>IFERROR(INDEX(ПРОВОДКА!$A$5:$L$13,MATCH(ROW()-4,ПРОВОДКА!$M$5:$M$13,),COLUMN()+1),"")</f>
        <v/>
      </c>
    </row>
  </sheetData>
  <sortState ref="A1:A6">
    <sortCondition ref="A1"/>
  </sortState>
  <mergeCells count="1">
    <mergeCell ref="I3:J3"/>
  </mergeCells>
  <dataValidations count="1">
    <dataValidation type="list" allowBlank="1" showInputMessage="1" showErrorMessage="1" sqref="E1">
      <formula1>предприятия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O4" sqref="O4"/>
    </sheetView>
  </sheetViews>
  <sheetFormatPr defaultRowHeight="15" x14ac:dyDescent="0.25"/>
  <cols>
    <col min="1" max="1" width="5.42578125" customWidth="1"/>
    <col min="2" max="2" width="6.7109375" customWidth="1"/>
    <col min="3" max="3" width="10.140625" bestFit="1" customWidth="1"/>
    <col min="5" max="5" width="20" customWidth="1"/>
    <col min="6" max="6" width="8.5703125" customWidth="1"/>
    <col min="9" max="9" width="12.5703125" customWidth="1"/>
    <col min="12" max="12" width="21" customWidth="1"/>
    <col min="15" max="15" width="20.28515625" bestFit="1" customWidth="1"/>
  </cols>
  <sheetData>
    <row r="1" spans="1:15" x14ac:dyDescent="0.25">
      <c r="E1" s="4" t="s">
        <v>22</v>
      </c>
      <c r="F1" s="4"/>
      <c r="G1" s="4"/>
    </row>
    <row r="3" spans="1:15" x14ac:dyDescent="0.25">
      <c r="G3" s="7" t="s">
        <v>4</v>
      </c>
      <c r="H3" s="7"/>
      <c r="J3" s="7" t="s">
        <v>7</v>
      </c>
      <c r="K3" s="7"/>
    </row>
    <row r="4" spans="1:15" ht="60" x14ac:dyDescent="0.25">
      <c r="A4" s="1" t="s">
        <v>0</v>
      </c>
      <c r="B4" s="1" t="s">
        <v>1</v>
      </c>
      <c r="C4" s="1" t="s">
        <v>10</v>
      </c>
      <c r="D4" s="1" t="s">
        <v>2</v>
      </c>
      <c r="E4" s="1" t="s">
        <v>3</v>
      </c>
      <c r="F4" s="1" t="s">
        <v>5</v>
      </c>
      <c r="G4" s="1" t="s">
        <v>8</v>
      </c>
      <c r="H4" s="1" t="s">
        <v>9</v>
      </c>
      <c r="I4" s="1" t="s">
        <v>6</v>
      </c>
      <c r="J4" s="1" t="s">
        <v>8</v>
      </c>
      <c r="K4" s="1" t="s">
        <v>9</v>
      </c>
      <c r="L4" s="1" t="s">
        <v>14</v>
      </c>
      <c r="O4" s="10" t="s">
        <v>27</v>
      </c>
    </row>
    <row r="5" spans="1:15" x14ac:dyDescent="0.25">
      <c r="A5" s="2">
        <v>2</v>
      </c>
      <c r="B5" s="2">
        <v>4</v>
      </c>
      <c r="C5" s="3">
        <v>42040</v>
      </c>
      <c r="D5" s="2">
        <v>561</v>
      </c>
      <c r="E5" s="2" t="s">
        <v>12</v>
      </c>
      <c r="F5" s="2" t="s">
        <v>11</v>
      </c>
      <c r="G5" s="2"/>
      <c r="H5" s="2">
        <v>5150</v>
      </c>
      <c r="I5" s="2">
        <v>5685423.3600000003</v>
      </c>
      <c r="J5" s="2"/>
      <c r="K5" s="2">
        <v>6010</v>
      </c>
      <c r="L5" s="2" t="s">
        <v>15</v>
      </c>
      <c r="M5">
        <f>COUNTIF($L$5:L5,Лист1!$E$1)</f>
        <v>1</v>
      </c>
      <c r="O5" t="s">
        <v>15</v>
      </c>
    </row>
    <row r="6" spans="1:15" x14ac:dyDescent="0.25">
      <c r="A6" s="2">
        <v>2</v>
      </c>
      <c r="B6" s="2">
        <v>4</v>
      </c>
      <c r="C6" s="3">
        <v>42040</v>
      </c>
      <c r="D6" s="2">
        <v>561</v>
      </c>
      <c r="E6" s="2" t="s">
        <v>12</v>
      </c>
      <c r="F6" s="2" t="s">
        <v>11</v>
      </c>
      <c r="G6" s="2">
        <v>5150</v>
      </c>
      <c r="H6" s="2"/>
      <c r="I6" s="2">
        <v>5685423.3600000003</v>
      </c>
      <c r="J6" s="2">
        <v>1010</v>
      </c>
      <c r="K6" s="2"/>
      <c r="L6" s="2" t="s">
        <v>12</v>
      </c>
      <c r="M6">
        <f>COUNTIF($L$5:L6,Лист1!$E$1)</f>
        <v>1</v>
      </c>
      <c r="O6" t="s">
        <v>19</v>
      </c>
    </row>
    <row r="7" spans="1:15" x14ac:dyDescent="0.25">
      <c r="A7" s="2">
        <v>2</v>
      </c>
      <c r="B7" s="2">
        <v>4</v>
      </c>
      <c r="C7" s="3">
        <v>42040</v>
      </c>
      <c r="D7" s="2">
        <v>561</v>
      </c>
      <c r="E7" s="2" t="s">
        <v>13</v>
      </c>
      <c r="F7" s="2" t="s">
        <v>11</v>
      </c>
      <c r="G7" s="2"/>
      <c r="H7" s="2">
        <v>4240</v>
      </c>
      <c r="I7" s="2">
        <v>6288561.96</v>
      </c>
      <c r="J7" s="2"/>
      <c r="K7" s="2">
        <v>6010</v>
      </c>
      <c r="L7" s="2" t="s">
        <v>15</v>
      </c>
      <c r="M7">
        <f>COUNTIF($L$5:L7,Лист1!$E$1)</f>
        <v>2</v>
      </c>
      <c r="O7" t="s">
        <v>23</v>
      </c>
    </row>
    <row r="8" spans="1:15" x14ac:dyDescent="0.25">
      <c r="A8" s="2">
        <v>2</v>
      </c>
      <c r="B8" s="2">
        <v>4</v>
      </c>
      <c r="C8" s="3">
        <v>42040</v>
      </c>
      <c r="D8" s="2">
        <v>561</v>
      </c>
      <c r="E8" s="2" t="s">
        <v>13</v>
      </c>
      <c r="F8" s="2" t="s">
        <v>11</v>
      </c>
      <c r="G8" s="2">
        <v>4240</v>
      </c>
      <c r="H8" s="2"/>
      <c r="I8" s="2">
        <v>6288561.96</v>
      </c>
      <c r="J8" s="2">
        <v>1010</v>
      </c>
      <c r="K8" s="2"/>
      <c r="L8" s="2" t="s">
        <v>13</v>
      </c>
      <c r="M8">
        <f>COUNTIF($L$5:L8,Лист1!$E$1)</f>
        <v>2</v>
      </c>
      <c r="O8" t="s">
        <v>24</v>
      </c>
    </row>
    <row r="9" spans="1:15" x14ac:dyDescent="0.25">
      <c r="A9" s="2">
        <v>2</v>
      </c>
      <c r="B9" s="2">
        <v>4</v>
      </c>
      <c r="C9" s="3">
        <v>42041</v>
      </c>
      <c r="D9" s="2" t="s">
        <v>16</v>
      </c>
      <c r="E9" s="2" t="s">
        <v>17</v>
      </c>
      <c r="F9" s="2" t="s">
        <v>18</v>
      </c>
      <c r="G9" s="2"/>
      <c r="H9" s="2">
        <v>0</v>
      </c>
      <c r="I9" s="2">
        <v>500000</v>
      </c>
      <c r="J9" s="2"/>
      <c r="K9" s="2">
        <v>6010</v>
      </c>
      <c r="L9" s="2" t="s">
        <v>19</v>
      </c>
      <c r="M9">
        <f>COUNTIF($L$5:L9,Лист1!$E$1)</f>
        <v>2</v>
      </c>
      <c r="O9" t="s">
        <v>25</v>
      </c>
    </row>
    <row r="10" spans="1:15" x14ac:dyDescent="0.25">
      <c r="A10" s="2">
        <v>2</v>
      </c>
      <c r="B10" s="2">
        <v>4</v>
      </c>
      <c r="C10" s="3">
        <v>42041</v>
      </c>
      <c r="D10" s="2" t="s">
        <v>16</v>
      </c>
      <c r="E10" s="2" t="s">
        <v>17</v>
      </c>
      <c r="F10" s="2" t="s">
        <v>18</v>
      </c>
      <c r="G10" s="2">
        <v>0</v>
      </c>
      <c r="H10" s="2"/>
      <c r="I10" s="2">
        <v>500000</v>
      </c>
      <c r="J10" s="2">
        <v>2010</v>
      </c>
      <c r="K10" s="2"/>
      <c r="L10" s="2" t="s">
        <v>20</v>
      </c>
      <c r="M10">
        <f>COUNTIF($L$5:L10,Лист1!$E$1)</f>
        <v>2</v>
      </c>
    </row>
    <row r="11" spans="1:15" x14ac:dyDescent="0.25">
      <c r="A11" s="2">
        <v>2</v>
      </c>
      <c r="B11" s="2">
        <v>4</v>
      </c>
      <c r="C11" s="3">
        <v>42043</v>
      </c>
      <c r="D11" s="2">
        <v>576</v>
      </c>
      <c r="E11" s="2" t="s">
        <v>21</v>
      </c>
      <c r="F11" s="2" t="s">
        <v>11</v>
      </c>
      <c r="G11" s="2"/>
      <c r="H11" s="2">
        <v>830</v>
      </c>
      <c r="I11" s="2">
        <v>1468521.33</v>
      </c>
      <c r="J11" s="2"/>
      <c r="K11" s="2">
        <v>6010</v>
      </c>
      <c r="L11" s="2" t="s">
        <v>15</v>
      </c>
      <c r="M11">
        <f>COUNTIF($L$5:L11,Лист1!$E$1)</f>
        <v>3</v>
      </c>
    </row>
    <row r="12" spans="1:15" x14ac:dyDescent="0.25">
      <c r="A12" s="2">
        <v>2</v>
      </c>
      <c r="B12" s="2">
        <v>4</v>
      </c>
      <c r="C12" s="3">
        <v>42043</v>
      </c>
      <c r="D12" s="2">
        <v>576</v>
      </c>
      <c r="E12" s="2" t="s">
        <v>21</v>
      </c>
      <c r="F12" s="2" t="s">
        <v>11</v>
      </c>
      <c r="G12" s="2">
        <v>830</v>
      </c>
      <c r="H12" s="2"/>
      <c r="I12" s="2">
        <v>1468521.33</v>
      </c>
      <c r="J12" s="2">
        <v>1010</v>
      </c>
      <c r="K12" s="2"/>
      <c r="L12" s="2" t="s">
        <v>21</v>
      </c>
      <c r="M12">
        <f>COUNTIF($L$5:L12,Лист1!$E$1)</f>
        <v>3</v>
      </c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>
        <f>COUNTIF($L$5:L13,Лист1!$E$1)</f>
        <v>3</v>
      </c>
    </row>
  </sheetData>
  <mergeCells count="2">
    <mergeCell ref="J3:K3"/>
    <mergeCell ref="G3:H3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ПРОВОДКА</vt:lpstr>
      <vt:lpstr>предприятия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2015-03-15T22:38:09Z</dcterms:modified>
</cp:coreProperties>
</file>