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288" yWindow="252" windowWidth="15456" windowHeight="8964"/>
  </bookViews>
  <sheets>
    <sheet name="Лист1" sheetId="10" r:id="rId1"/>
    <sheet name="Данные 1" sheetId="1" r:id="rId2"/>
    <sheet name="Тапблица" sheetId="9" r:id="rId3"/>
  </sheets>
  <definedNames>
    <definedName name="_xlnm._FilterDatabase" localSheetId="1" hidden="1">'Данные 1'!$A$1:$I$82</definedName>
  </definedNames>
  <calcPr calcId="124519"/>
  <pivotCaches>
    <pivotCache cacheId="57" r:id="rId4"/>
  </pivotCaches>
</workbook>
</file>

<file path=xl/calcChain.xml><?xml version="1.0" encoding="utf-8"?>
<calcChain xmlns="http://schemas.openxmlformats.org/spreadsheetml/2006/main">
  <c r="D16" i="9"/>
  <c r="D3"/>
  <c r="E39" l="1"/>
  <c r="I39" s="1"/>
  <c r="E37"/>
  <c r="G38" s="1"/>
  <c r="E33"/>
  <c r="H36" s="1"/>
  <c r="E30"/>
  <c r="I31" s="1"/>
  <c r="C30"/>
  <c r="E25"/>
  <c r="I28" s="1"/>
  <c r="E24"/>
  <c r="H24" s="1"/>
  <c r="E20"/>
  <c r="I23" s="1"/>
  <c r="E16"/>
  <c r="I19" s="1"/>
  <c r="C16"/>
  <c r="A16"/>
  <c r="C1"/>
  <c r="G7"/>
  <c r="H7"/>
  <c r="G8"/>
  <c r="H8"/>
  <c r="G9"/>
  <c r="H9"/>
  <c r="G10"/>
  <c r="H10"/>
  <c r="F8"/>
  <c r="F9"/>
  <c r="F10"/>
  <c r="F4"/>
  <c r="F3"/>
  <c r="F7"/>
  <c r="D7" s="1"/>
  <c r="F6"/>
  <c r="F5"/>
  <c r="H6"/>
  <c r="G6"/>
  <c r="H5"/>
  <c r="G5"/>
  <c r="H4"/>
  <c r="G4"/>
  <c r="H3"/>
  <c r="G3"/>
  <c r="H17" l="1"/>
  <c r="I20"/>
  <c r="G18"/>
  <c r="H20"/>
  <c r="H23"/>
  <c r="G36"/>
  <c r="I17"/>
  <c r="I21"/>
  <c r="H33"/>
  <c r="H37"/>
  <c r="G23"/>
  <c r="I34"/>
  <c r="G22"/>
  <c r="G24"/>
  <c r="G25"/>
  <c r="I26"/>
  <c r="H28"/>
  <c r="I33"/>
  <c r="I36"/>
  <c r="I37"/>
  <c r="I24"/>
  <c r="H25"/>
  <c r="G27"/>
  <c r="G29"/>
  <c r="H38"/>
  <c r="I25"/>
  <c r="I27"/>
  <c r="I29"/>
  <c r="G35"/>
  <c r="G37"/>
  <c r="I38"/>
  <c r="H26"/>
  <c r="G28"/>
  <c r="H29"/>
  <c r="G17"/>
  <c r="H18"/>
  <c r="I18"/>
  <c r="G20"/>
  <c r="H21"/>
  <c r="I22"/>
  <c r="G26"/>
  <c r="H27"/>
  <c r="G32"/>
  <c r="H31"/>
  <c r="G33"/>
  <c r="H34"/>
  <c r="I35"/>
  <c r="G39"/>
  <c r="I32"/>
  <c r="I30"/>
  <c r="D37"/>
  <c r="H39"/>
  <c r="G19"/>
  <c r="H16"/>
  <c r="I16"/>
  <c r="G30"/>
  <c r="H32"/>
  <c r="H30"/>
  <c r="G16"/>
  <c r="H19"/>
  <c r="G21"/>
  <c r="H22"/>
  <c r="G31"/>
  <c r="G34"/>
  <c r="H35"/>
  <c r="D9"/>
  <c r="D25"/>
  <c r="D30"/>
  <c r="D24"/>
  <c r="D10"/>
  <c r="D8"/>
  <c r="D5"/>
  <c r="D6"/>
  <c r="D4"/>
  <c r="D20" l="1"/>
  <c r="D33"/>
  <c r="D39"/>
  <c r="B3"/>
  <c r="B16" l="1"/>
</calcChain>
</file>

<file path=xl/sharedStrings.xml><?xml version="1.0" encoding="utf-8"?>
<sst xmlns="http://schemas.openxmlformats.org/spreadsheetml/2006/main" count="844" uniqueCount="46">
  <si>
    <t>РФ</t>
  </si>
  <si>
    <t>Суб</t>
  </si>
  <si>
    <t>Группа</t>
  </si>
  <si>
    <t>Код</t>
  </si>
  <si>
    <t>Наименование</t>
  </si>
  <si>
    <t>Тип</t>
  </si>
  <si>
    <t>Комп</t>
  </si>
  <si>
    <t>Терр</t>
  </si>
  <si>
    <t>ПВ</t>
  </si>
  <si>
    <t>ГруппаX</t>
  </si>
  <si>
    <t>рф</t>
  </si>
  <si>
    <t>не заполнено</t>
  </si>
  <si>
    <t>З11</t>
  </si>
  <si>
    <t>З12</t>
  </si>
  <si>
    <t>З13</t>
  </si>
  <si>
    <t>ВОПРОС1</t>
  </si>
  <si>
    <t>вопрос 1</t>
  </si>
  <si>
    <t>код вопроса 1</t>
  </si>
  <si>
    <t>Код вопроса 1</t>
  </si>
  <si>
    <t>ШТАТ</t>
  </si>
  <si>
    <t>ШТАТ1</t>
  </si>
  <si>
    <t>Штат1</t>
  </si>
  <si>
    <t xml:space="preserve">З11 </t>
  </si>
  <si>
    <t xml:space="preserve">З12 </t>
  </si>
  <si>
    <t xml:space="preserve">З13 </t>
  </si>
  <si>
    <t>КОМП 1</t>
  </si>
  <si>
    <t>КОМП 2</t>
  </si>
  <si>
    <t>КОМП 3</t>
  </si>
  <si>
    <t>КОМП 4</t>
  </si>
  <si>
    <t>ГРУППА 1</t>
  </si>
  <si>
    <t>ГРУППА 2</t>
  </si>
  <si>
    <t>ГРУППА 3</t>
  </si>
  <si>
    <t>ГРУППА 4</t>
  </si>
  <si>
    <t>ГРУППА 5</t>
  </si>
  <si>
    <t>Подгруппа 1</t>
  </si>
  <si>
    <t>Подгруппа 2</t>
  </si>
  <si>
    <t>Подгруппа 3</t>
  </si>
  <si>
    <t>Подгруппа 4</t>
  </si>
  <si>
    <t>суб</t>
  </si>
  <si>
    <t>Хотелось бы формулами получить вот такой результат</t>
  </si>
  <si>
    <t>Общий итог</t>
  </si>
  <si>
    <t>КОМП 1 Итог</t>
  </si>
  <si>
    <t>КОМП 2 Итог</t>
  </si>
  <si>
    <t>КОМП 3 Итог</t>
  </si>
  <si>
    <t>КОМП 4 Итог</t>
  </si>
  <si>
    <t>Количество по полю ШТАТ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</si>
</sst>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3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NumberFormat="1"/>
    <xf numFmtId="0" fontId="0" fillId="0" borderId="12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pivotButton="1" applyBorder="1"/>
    <xf numFmtId="0" fontId="0" fillId="0" borderId="20" xfId="0" applyBorder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NumberFormat="1" applyBorder="1"/>
    <xf numFmtId="0" fontId="0" fillId="0" borderId="23" xfId="0" applyNumberFormat="1" applyBorder="1"/>
    <xf numFmtId="0" fontId="16" fillId="33" borderId="20" xfId="0" applyNumberFormat="1" applyFont="1" applyFill="1" applyBorder="1"/>
    <xf numFmtId="0" fontId="16" fillId="33" borderId="22" xfId="0" applyNumberFormat="1" applyFont="1" applyFill="1" applyBorder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2082.810919560186" createdVersion="3" refreshedVersion="3" minRefreshableVersion="3" recordCount="81">
  <cacheSource type="worksheet">
    <worksheetSource name="Таблица1"/>
  </cacheSource>
  <cacheFields count="9">
    <cacheField name="ШТАТ" numFmtId="0">
      <sharedItems/>
    </cacheField>
    <cacheField name="Код" numFmtId="0">
      <sharedItems count="1">
        <s v="код вопроса 1"/>
      </sharedItems>
    </cacheField>
    <cacheField name="Наименование" numFmtId="0">
      <sharedItems count="1">
        <s v="вопрос 1"/>
      </sharedItems>
    </cacheField>
    <cacheField name="Тип" numFmtId="0">
      <sharedItems count="3">
        <s v="З11 "/>
        <s v="З12 "/>
        <s v="З13 "/>
      </sharedItems>
    </cacheField>
    <cacheField name="Комп" numFmtId="0">
      <sharedItems count="4">
        <s v="КОМП 1"/>
        <s v="КОМП 2"/>
        <s v="КОМП 3"/>
        <s v="КОМП 4"/>
      </sharedItems>
    </cacheField>
    <cacheField name="Терр" numFmtId="0">
      <sharedItems/>
    </cacheField>
    <cacheField name="ПВ" numFmtId="0">
      <sharedItems count="2">
        <s v="РФ"/>
        <s v="Суб"/>
      </sharedItems>
    </cacheField>
    <cacheField name="Группа" numFmtId="0">
      <sharedItems count="5">
        <s v="ГРУППА 1"/>
        <s v="ГРУППА 2"/>
        <s v="ГРУППА 3"/>
        <s v="ГРУППА 4"/>
        <s v="ГРУППА 5"/>
      </sharedItems>
    </cacheField>
    <cacheField name="ГруппаX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s v="ШТАТ1"/>
    <x v="0"/>
    <x v="0"/>
    <x v="0"/>
    <x v="0"/>
    <s v="не заполнено"/>
    <x v="0"/>
    <x v="0"/>
    <s v="Подгруппа 1"/>
  </r>
  <r>
    <s v="ШТАТ1"/>
    <x v="0"/>
    <x v="0"/>
    <x v="0"/>
    <x v="0"/>
    <s v="не заполнено"/>
    <x v="0"/>
    <x v="0"/>
    <s v="Подгруппа 2"/>
  </r>
  <r>
    <s v="ШТАТ1"/>
    <x v="0"/>
    <x v="0"/>
    <x v="0"/>
    <x v="0"/>
    <s v="не заполнено"/>
    <x v="0"/>
    <x v="0"/>
    <s v="Подгруппа 1"/>
  </r>
  <r>
    <s v="ШТАТ1"/>
    <x v="0"/>
    <x v="0"/>
    <x v="0"/>
    <x v="0"/>
    <s v="не заполнено"/>
    <x v="0"/>
    <x v="0"/>
    <s v="Подгруппа 2"/>
  </r>
  <r>
    <s v="ШТАТ1"/>
    <x v="0"/>
    <x v="0"/>
    <x v="0"/>
    <x v="0"/>
    <s v="не заполнено"/>
    <x v="1"/>
    <x v="0"/>
    <s v="Подгруппа 3"/>
  </r>
  <r>
    <s v="ШТАТ1"/>
    <x v="0"/>
    <x v="0"/>
    <x v="0"/>
    <x v="1"/>
    <s v="не заполнено"/>
    <x v="0"/>
    <x v="1"/>
    <s v="Подгруппа 4"/>
  </r>
  <r>
    <s v="ШТАТ1"/>
    <x v="0"/>
    <x v="0"/>
    <x v="0"/>
    <x v="1"/>
    <s v="Терр"/>
    <x v="0"/>
    <x v="1"/>
    <s v="Подгруппа 1"/>
  </r>
  <r>
    <s v="ШТАТ1"/>
    <x v="0"/>
    <x v="0"/>
    <x v="0"/>
    <x v="1"/>
    <s v="не заполнено"/>
    <x v="1"/>
    <x v="1"/>
    <s v="Подгруппа 2"/>
  </r>
  <r>
    <s v="ШТАТ1"/>
    <x v="0"/>
    <x v="0"/>
    <x v="0"/>
    <x v="1"/>
    <s v="не заполнено"/>
    <x v="0"/>
    <x v="1"/>
    <s v="Подгруппа 3"/>
  </r>
  <r>
    <s v="ШТАТ1"/>
    <x v="0"/>
    <x v="0"/>
    <x v="0"/>
    <x v="1"/>
    <s v="не заполнено"/>
    <x v="0"/>
    <x v="1"/>
    <s v="Подгруппа 4"/>
  </r>
  <r>
    <s v="ШТАТ1"/>
    <x v="0"/>
    <x v="0"/>
    <x v="0"/>
    <x v="1"/>
    <s v="не заполнено"/>
    <x v="1"/>
    <x v="1"/>
    <s v="Подгруппа 1"/>
  </r>
  <r>
    <s v="ШТАТ1"/>
    <x v="0"/>
    <x v="0"/>
    <x v="0"/>
    <x v="0"/>
    <s v="не заполнено"/>
    <x v="0"/>
    <x v="2"/>
    <s v="Подгруппа 2"/>
  </r>
  <r>
    <s v="ШТАТ1"/>
    <x v="0"/>
    <x v="0"/>
    <x v="0"/>
    <x v="0"/>
    <s v="Терр"/>
    <x v="0"/>
    <x v="2"/>
    <s v="Подгруппа 3"/>
  </r>
  <r>
    <s v="ШТАТ1"/>
    <x v="0"/>
    <x v="0"/>
    <x v="0"/>
    <x v="0"/>
    <s v="не заполнено"/>
    <x v="0"/>
    <x v="2"/>
    <s v="Подгруппа 1"/>
  </r>
  <r>
    <s v="ШТАТ1"/>
    <x v="0"/>
    <x v="0"/>
    <x v="0"/>
    <x v="0"/>
    <s v="не заполнено"/>
    <x v="1"/>
    <x v="3"/>
    <s v="Подгруппа 2"/>
  </r>
  <r>
    <s v="ШТАТ1"/>
    <x v="0"/>
    <x v="0"/>
    <x v="0"/>
    <x v="0"/>
    <s v="Терр"/>
    <x v="0"/>
    <x v="3"/>
    <s v="Подгруппа 3"/>
  </r>
  <r>
    <s v="ШТАТ1"/>
    <x v="0"/>
    <x v="0"/>
    <x v="0"/>
    <x v="0"/>
    <s v="не заполнено"/>
    <x v="0"/>
    <x v="3"/>
    <s v="Подгруппа 4"/>
  </r>
  <r>
    <s v="ШТАТ1"/>
    <x v="0"/>
    <x v="0"/>
    <x v="0"/>
    <x v="0"/>
    <s v="не заполнено"/>
    <x v="0"/>
    <x v="3"/>
    <s v="Подгруппа 1"/>
  </r>
  <r>
    <s v="ШТАТ1"/>
    <x v="0"/>
    <x v="0"/>
    <x v="0"/>
    <x v="1"/>
    <s v="не заполнено"/>
    <x v="0"/>
    <x v="3"/>
    <s v="Подгруппа 2"/>
  </r>
  <r>
    <s v="ШТАТ1"/>
    <x v="0"/>
    <x v="0"/>
    <x v="0"/>
    <x v="1"/>
    <s v="не заполнено"/>
    <x v="0"/>
    <x v="3"/>
    <s v="Подгруппа 3"/>
  </r>
  <r>
    <s v="ШТАТ1"/>
    <x v="0"/>
    <x v="0"/>
    <x v="0"/>
    <x v="1"/>
    <s v="не заполнено"/>
    <x v="1"/>
    <x v="3"/>
    <s v="Подгруппа 4"/>
  </r>
  <r>
    <s v="ШТАТ1"/>
    <x v="0"/>
    <x v="0"/>
    <x v="0"/>
    <x v="1"/>
    <s v="не заполнено"/>
    <x v="0"/>
    <x v="4"/>
    <s v="Подгруппа 1"/>
  </r>
  <r>
    <s v="ШТАТ1"/>
    <x v="0"/>
    <x v="0"/>
    <x v="0"/>
    <x v="1"/>
    <s v="не заполнено"/>
    <x v="0"/>
    <x v="4"/>
    <s v="Подгруппа 2"/>
  </r>
  <r>
    <s v="ШТАТ1"/>
    <x v="0"/>
    <x v="0"/>
    <x v="0"/>
    <x v="1"/>
    <s v="не заполнено"/>
    <x v="1"/>
    <x v="4"/>
    <s v="Подгруппа 3"/>
  </r>
  <r>
    <s v="ШТАТ1"/>
    <x v="0"/>
    <x v="0"/>
    <x v="0"/>
    <x v="1"/>
    <s v="не заполнено"/>
    <x v="1"/>
    <x v="4"/>
    <s v="Подгруппа 4"/>
  </r>
  <r>
    <s v="ШТАТ1"/>
    <x v="0"/>
    <x v="0"/>
    <x v="0"/>
    <x v="1"/>
    <s v="не заполнено"/>
    <x v="0"/>
    <x v="4"/>
    <s v="Подгруппа 2"/>
  </r>
  <r>
    <s v="ШТАТ1"/>
    <x v="0"/>
    <x v="0"/>
    <x v="0"/>
    <x v="1"/>
    <s v="не заполнено"/>
    <x v="1"/>
    <x v="4"/>
    <s v="Подгруппа 3"/>
  </r>
  <r>
    <s v="ШТАТ1"/>
    <x v="0"/>
    <x v="0"/>
    <x v="0"/>
    <x v="2"/>
    <s v="не заполнено"/>
    <x v="1"/>
    <x v="4"/>
    <s v="Подгруппа 4"/>
  </r>
  <r>
    <s v="ШТАТ1"/>
    <x v="0"/>
    <x v="0"/>
    <x v="0"/>
    <x v="2"/>
    <s v="не заполнено"/>
    <x v="1"/>
    <x v="4"/>
    <s v="Подгруппа 1"/>
  </r>
  <r>
    <s v="ШТАТ1"/>
    <x v="0"/>
    <x v="0"/>
    <x v="0"/>
    <x v="2"/>
    <s v="не заполнено"/>
    <x v="1"/>
    <x v="4"/>
    <s v="Подгруппа 2"/>
  </r>
  <r>
    <s v="ШТАТ1"/>
    <x v="0"/>
    <x v="0"/>
    <x v="0"/>
    <x v="2"/>
    <s v="не заполнено"/>
    <x v="0"/>
    <x v="0"/>
    <s v="Подгруппа 3"/>
  </r>
  <r>
    <s v="ШТАТ1"/>
    <x v="0"/>
    <x v="0"/>
    <x v="0"/>
    <x v="2"/>
    <s v="не заполнено"/>
    <x v="0"/>
    <x v="0"/>
    <s v="Подгруппа 4"/>
  </r>
  <r>
    <s v="ШТАТ1"/>
    <x v="0"/>
    <x v="0"/>
    <x v="0"/>
    <x v="2"/>
    <s v="не заполнено"/>
    <x v="0"/>
    <x v="0"/>
    <s v="Подгруппа 1"/>
  </r>
  <r>
    <s v="ШТАТ1"/>
    <x v="0"/>
    <x v="0"/>
    <x v="0"/>
    <x v="2"/>
    <s v="не заполнено"/>
    <x v="0"/>
    <x v="0"/>
    <s v="Подгруппа 2"/>
  </r>
  <r>
    <s v="ШТАТ1"/>
    <x v="0"/>
    <x v="0"/>
    <x v="0"/>
    <x v="2"/>
    <s v="не заполнено"/>
    <x v="0"/>
    <x v="0"/>
    <s v="Подгруппа 3"/>
  </r>
  <r>
    <s v="ШТАТ1"/>
    <x v="0"/>
    <x v="0"/>
    <x v="0"/>
    <x v="2"/>
    <s v="не заполнено"/>
    <x v="0"/>
    <x v="0"/>
    <s v="Подгруппа 4"/>
  </r>
  <r>
    <s v="ШТАТ1"/>
    <x v="0"/>
    <x v="0"/>
    <x v="0"/>
    <x v="3"/>
    <s v="не заполнено"/>
    <x v="0"/>
    <x v="0"/>
    <s v="Подгруппа 1"/>
  </r>
  <r>
    <s v="ШТАТ1"/>
    <x v="0"/>
    <x v="0"/>
    <x v="1"/>
    <x v="3"/>
    <s v="не заполнено"/>
    <x v="0"/>
    <x v="1"/>
    <s v="Подгруппа 2"/>
  </r>
  <r>
    <s v="ШТАТ1"/>
    <x v="0"/>
    <x v="0"/>
    <x v="1"/>
    <x v="3"/>
    <s v="не заполнено"/>
    <x v="0"/>
    <x v="2"/>
    <s v="Подгруппа 3"/>
  </r>
  <r>
    <s v="ШТАТ1"/>
    <x v="0"/>
    <x v="0"/>
    <x v="1"/>
    <x v="3"/>
    <s v="не заполнено"/>
    <x v="0"/>
    <x v="3"/>
    <s v="Подгруппа 4"/>
  </r>
  <r>
    <s v="ШТАТ1"/>
    <x v="0"/>
    <x v="0"/>
    <x v="1"/>
    <x v="3"/>
    <s v="не заполнено"/>
    <x v="0"/>
    <x v="4"/>
    <s v="Подгруппа 1"/>
  </r>
  <r>
    <s v="ШТАТ1"/>
    <x v="0"/>
    <x v="0"/>
    <x v="1"/>
    <x v="3"/>
    <s v="не заполнено"/>
    <x v="0"/>
    <x v="2"/>
    <s v="Подгруппа 2"/>
  </r>
  <r>
    <s v="ШТАТ1"/>
    <x v="0"/>
    <x v="0"/>
    <x v="1"/>
    <x v="3"/>
    <s v="не заполнено"/>
    <x v="0"/>
    <x v="2"/>
    <s v="Подгруппа 3"/>
  </r>
  <r>
    <s v="ШТАТ1"/>
    <x v="0"/>
    <x v="0"/>
    <x v="1"/>
    <x v="3"/>
    <s v="не заполнено"/>
    <x v="0"/>
    <x v="2"/>
    <s v="Подгруппа 4"/>
  </r>
  <r>
    <s v="ШТАТ1"/>
    <x v="0"/>
    <x v="0"/>
    <x v="1"/>
    <x v="3"/>
    <s v="не заполнено"/>
    <x v="0"/>
    <x v="2"/>
    <s v="Подгруппа 1"/>
  </r>
  <r>
    <s v="ШТАТ1"/>
    <x v="0"/>
    <x v="0"/>
    <x v="1"/>
    <x v="3"/>
    <s v="не заполнено"/>
    <x v="1"/>
    <x v="3"/>
    <s v="Подгруппа 4"/>
  </r>
  <r>
    <s v="ШТАТ1"/>
    <x v="0"/>
    <x v="0"/>
    <x v="1"/>
    <x v="3"/>
    <s v="не заполнено"/>
    <x v="0"/>
    <x v="3"/>
    <s v="Подгруппа 1"/>
  </r>
  <r>
    <s v="ШТАТ1"/>
    <x v="0"/>
    <x v="0"/>
    <x v="1"/>
    <x v="3"/>
    <s v="не заполнено"/>
    <x v="1"/>
    <x v="3"/>
    <s v="Подгруппа 2"/>
  </r>
  <r>
    <s v="ШТАТ1"/>
    <x v="0"/>
    <x v="0"/>
    <x v="1"/>
    <x v="3"/>
    <s v="Терр"/>
    <x v="0"/>
    <x v="3"/>
    <s v="Подгруппа 3"/>
  </r>
  <r>
    <s v="ШТАТ1"/>
    <x v="0"/>
    <x v="0"/>
    <x v="1"/>
    <x v="0"/>
    <s v="не заполнено"/>
    <x v="0"/>
    <x v="3"/>
    <s v="Подгруппа 4"/>
  </r>
  <r>
    <s v="ШТАТ1"/>
    <x v="0"/>
    <x v="0"/>
    <x v="1"/>
    <x v="0"/>
    <s v="не заполнено"/>
    <x v="1"/>
    <x v="3"/>
    <s v="Подгруппа 1"/>
  </r>
  <r>
    <s v="ШТАТ1"/>
    <x v="0"/>
    <x v="0"/>
    <x v="1"/>
    <x v="0"/>
    <s v="не заполнено"/>
    <x v="0"/>
    <x v="3"/>
    <s v="Подгруппа 2"/>
  </r>
  <r>
    <s v="ШТАТ1"/>
    <x v="0"/>
    <x v="0"/>
    <x v="1"/>
    <x v="0"/>
    <s v="не заполнено"/>
    <x v="0"/>
    <x v="4"/>
    <s v="Подгруппа 3"/>
  </r>
  <r>
    <s v="ШТАТ1"/>
    <x v="0"/>
    <x v="0"/>
    <x v="1"/>
    <x v="0"/>
    <s v="не заполнено"/>
    <x v="0"/>
    <x v="4"/>
    <s v="Подгруппа 4"/>
  </r>
  <r>
    <s v="ШТАТ1"/>
    <x v="0"/>
    <x v="0"/>
    <x v="1"/>
    <x v="0"/>
    <s v="не заполнено"/>
    <x v="0"/>
    <x v="4"/>
    <s v="Подгруппа 1"/>
  </r>
  <r>
    <s v="ШТАТ1"/>
    <x v="0"/>
    <x v="0"/>
    <x v="1"/>
    <x v="0"/>
    <s v="не заполнено"/>
    <x v="0"/>
    <x v="4"/>
    <s v="Подгруппа 2"/>
  </r>
  <r>
    <s v="ШТАТ1"/>
    <x v="0"/>
    <x v="0"/>
    <x v="1"/>
    <x v="1"/>
    <s v="не заполнено"/>
    <x v="1"/>
    <x v="4"/>
    <s v="Подгруппа 3"/>
  </r>
  <r>
    <s v="ШТАТ1"/>
    <x v="0"/>
    <x v="0"/>
    <x v="1"/>
    <x v="1"/>
    <s v="не заполнено"/>
    <x v="0"/>
    <x v="4"/>
    <s v="Подгруппа 4"/>
  </r>
  <r>
    <s v="ШТАТ1"/>
    <x v="0"/>
    <x v="0"/>
    <x v="1"/>
    <x v="1"/>
    <s v="не заполнено"/>
    <x v="0"/>
    <x v="4"/>
    <s v="Подгруппа 1"/>
  </r>
  <r>
    <s v="ШТАТ1"/>
    <x v="0"/>
    <x v="0"/>
    <x v="1"/>
    <x v="1"/>
    <s v="не заполнено"/>
    <x v="0"/>
    <x v="4"/>
    <s v="Подгруппа 2"/>
  </r>
  <r>
    <s v="ШТАТ1"/>
    <x v="0"/>
    <x v="0"/>
    <x v="1"/>
    <x v="1"/>
    <s v="не заполнено"/>
    <x v="0"/>
    <x v="4"/>
    <s v="Подгруппа 3"/>
  </r>
  <r>
    <s v="ШТАТ1"/>
    <x v="0"/>
    <x v="0"/>
    <x v="1"/>
    <x v="1"/>
    <s v="не заполнено"/>
    <x v="1"/>
    <x v="4"/>
    <s v="Подгруппа 4"/>
  </r>
  <r>
    <s v="ШТАТ1"/>
    <x v="0"/>
    <x v="0"/>
    <x v="2"/>
    <x v="0"/>
    <s v="не заполнено"/>
    <x v="0"/>
    <x v="0"/>
    <s v="Подгруппа 1"/>
  </r>
  <r>
    <s v="ШТАТ1"/>
    <x v="0"/>
    <x v="0"/>
    <x v="2"/>
    <x v="0"/>
    <s v="не заполнено"/>
    <x v="1"/>
    <x v="0"/>
    <s v="Подгруппа 2"/>
  </r>
  <r>
    <s v="ШТАТ1"/>
    <x v="0"/>
    <x v="0"/>
    <x v="2"/>
    <x v="0"/>
    <s v="не заполнено"/>
    <x v="1"/>
    <x v="0"/>
    <s v="Подгруппа 3"/>
  </r>
  <r>
    <s v="ШТАТ1"/>
    <x v="0"/>
    <x v="0"/>
    <x v="2"/>
    <x v="0"/>
    <s v="не заполнено"/>
    <x v="0"/>
    <x v="0"/>
    <s v="Подгруппа 4"/>
  </r>
  <r>
    <s v="ШТАТ1"/>
    <x v="0"/>
    <x v="0"/>
    <x v="2"/>
    <x v="0"/>
    <s v="не заполнено"/>
    <x v="1"/>
    <x v="0"/>
    <s v="Подгруппа 1"/>
  </r>
  <r>
    <s v="ШТАТ1"/>
    <x v="0"/>
    <x v="0"/>
    <x v="2"/>
    <x v="0"/>
    <s v="не заполнено"/>
    <x v="0"/>
    <x v="0"/>
    <s v="Подгруппа 2"/>
  </r>
  <r>
    <s v="ШТАТ1"/>
    <x v="0"/>
    <x v="0"/>
    <x v="2"/>
    <x v="0"/>
    <s v="не заполнено"/>
    <x v="1"/>
    <x v="0"/>
    <s v="Подгруппа 3"/>
  </r>
  <r>
    <s v="ШТАТ1"/>
    <x v="0"/>
    <x v="0"/>
    <x v="2"/>
    <x v="0"/>
    <s v="не заполнено"/>
    <x v="1"/>
    <x v="1"/>
    <s v="Подгруппа 4"/>
  </r>
  <r>
    <s v="ШТАТ1"/>
    <x v="0"/>
    <x v="0"/>
    <x v="2"/>
    <x v="1"/>
    <s v="не заполнено"/>
    <x v="0"/>
    <x v="2"/>
    <s v="Подгруппа 1"/>
  </r>
  <r>
    <s v="ШТАТ1"/>
    <x v="0"/>
    <x v="0"/>
    <x v="2"/>
    <x v="1"/>
    <s v="не заполнено"/>
    <x v="1"/>
    <x v="2"/>
    <s v="Подгруппа 2"/>
  </r>
  <r>
    <s v="ШТАТ1"/>
    <x v="0"/>
    <x v="0"/>
    <x v="2"/>
    <x v="1"/>
    <s v="не заполнено"/>
    <x v="0"/>
    <x v="2"/>
    <s v="Подгруппа 3"/>
  </r>
  <r>
    <s v="ШТАТ1"/>
    <x v="0"/>
    <x v="0"/>
    <x v="2"/>
    <x v="1"/>
    <s v="не заполнено"/>
    <x v="0"/>
    <x v="2"/>
    <s v="Подгруппа 4"/>
  </r>
  <r>
    <s v="ШТАТ1"/>
    <x v="0"/>
    <x v="0"/>
    <x v="2"/>
    <x v="1"/>
    <s v="не заполнено"/>
    <x v="1"/>
    <x v="2"/>
    <s v="Подгруппа 1"/>
  </r>
  <r>
    <s v="ШТАТ1"/>
    <x v="0"/>
    <x v="0"/>
    <x v="2"/>
    <x v="1"/>
    <s v="не заполнено"/>
    <x v="0"/>
    <x v="2"/>
    <s v="Подгруппа 2"/>
  </r>
  <r>
    <s v="ШТАТ1"/>
    <x v="0"/>
    <x v="0"/>
    <x v="2"/>
    <x v="1"/>
    <s v="не заполнено"/>
    <x v="1"/>
    <x v="2"/>
    <s v="Подгруппа 3"/>
  </r>
  <r>
    <s v="ШТАТ1"/>
    <x v="0"/>
    <x v="0"/>
    <x v="2"/>
    <x v="2"/>
    <s v="не заполнено"/>
    <x v="1"/>
    <x v="3"/>
    <s v="Подгруппа 3"/>
  </r>
  <r>
    <s v="ШТАТ1"/>
    <x v="0"/>
    <x v="0"/>
    <x v="2"/>
    <x v="2"/>
    <s v="не заполнено"/>
    <x v="1"/>
    <x v="3"/>
    <s v="Подгруппа 4"/>
  </r>
  <r>
    <s v="ШТАТ1"/>
    <x v="0"/>
    <x v="0"/>
    <x v="2"/>
    <x v="2"/>
    <s v="не заполнено"/>
    <x v="1"/>
    <x v="3"/>
    <s v="Подгруппа 1"/>
  </r>
  <r>
    <s v="ШТАТ1"/>
    <x v="0"/>
    <x v="0"/>
    <x v="2"/>
    <x v="2"/>
    <s v="не заполнено"/>
    <x v="1"/>
    <x v="3"/>
    <s v="Подгруппа 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7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mergeItem="1" createdVersion="3" indent="0" compact="0" compactData="0" gridDropZones="1" multipleFieldFilters="0">
  <location ref="A3:H37" firstHeaderRow="1" firstDataRow="2" firstDataCol="4" rowPageCount="1" colPageCount="1"/>
  <pivotFields count="9">
    <pivotField dataField="1" compact="0" outline="0" showAll="0"/>
    <pivotField axis="axisPage" compact="0" outline="0" multipleItemSelectionAllowed="1" showAll="0">
      <items count="2">
        <item x="0"/>
        <item t="default"/>
      </items>
    </pivotField>
    <pivotField axis="axisRow" compact="0" outline="0" showAll="0" defaultSubtotal="0">
      <items count="1">
        <item x="0"/>
      </items>
    </pivotField>
    <pivotField axis="axisCol" compact="0" outline="0" showAll="0" defaultSubtotal="0">
      <items count="3">
        <item x="0"/>
        <item x="1"/>
        <item x="2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compact="0" outline="0" showAll="0"/>
  </pivotFields>
  <rowFields count="4">
    <field x="2"/>
    <field x="6"/>
    <field x="4"/>
    <field x="7"/>
  </rowFields>
  <rowItems count="33">
    <i>
      <x/>
      <x/>
      <x/>
      <x/>
    </i>
    <i r="3">
      <x v="2"/>
    </i>
    <i r="3">
      <x v="3"/>
    </i>
    <i r="3">
      <x v="4"/>
    </i>
    <i t="default" r="2">
      <x/>
    </i>
    <i r="2">
      <x v="1"/>
      <x v="1"/>
    </i>
    <i r="3">
      <x v="2"/>
    </i>
    <i r="3">
      <x v="3"/>
    </i>
    <i r="3">
      <x v="4"/>
    </i>
    <i t="default" r="2">
      <x v="1"/>
    </i>
    <i r="2">
      <x v="2"/>
      <x/>
    </i>
    <i t="default" r="2">
      <x v="2"/>
    </i>
    <i r="2">
      <x v="3"/>
      <x/>
    </i>
    <i r="3">
      <x v="1"/>
    </i>
    <i r="3">
      <x v="2"/>
    </i>
    <i r="3">
      <x v="3"/>
    </i>
    <i r="3">
      <x v="4"/>
    </i>
    <i t="default" r="2">
      <x v="3"/>
    </i>
    <i r="1">
      <x v="1"/>
      <x/>
      <x/>
    </i>
    <i r="3">
      <x v="1"/>
    </i>
    <i r="3">
      <x v="3"/>
    </i>
    <i t="default" r="2">
      <x/>
    </i>
    <i r="2">
      <x v="1"/>
      <x v="1"/>
    </i>
    <i r="3">
      <x v="2"/>
    </i>
    <i r="3">
      <x v="3"/>
    </i>
    <i r="3">
      <x v="4"/>
    </i>
    <i t="default" r="2">
      <x v="1"/>
    </i>
    <i r="2">
      <x v="2"/>
      <x v="3"/>
    </i>
    <i r="3">
      <x v="4"/>
    </i>
    <i t="default" r="2">
      <x v="2"/>
    </i>
    <i r="2">
      <x v="3"/>
      <x v="3"/>
    </i>
    <i t="default" r="2">
      <x v="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1" hier="-1"/>
  </pageFields>
  <dataFields count="1">
    <dataField name="Количество по полю ШТАТ" fld="0" subtotal="count" baseField="0" baseItem="0"/>
  </dataFields>
  <formats count="18">
    <format dxfId="18">
      <pivotArea grandRow="1" grandCol="1" outline="0" collapsedLevelsAreSubtotals="1" fieldPosition="0"/>
    </format>
    <format dxfId="19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0"/>
          </reference>
          <reference field="6" count="1" selected="0">
            <x v="0"/>
          </reference>
        </references>
      </pivotArea>
    </format>
    <format dxfId="20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1"/>
          </reference>
          <reference field="6" count="1" selected="0">
            <x v="0"/>
          </reference>
        </references>
      </pivotArea>
    </format>
    <format dxfId="21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2"/>
          </reference>
          <reference field="6" count="1" selected="0">
            <x v="0"/>
          </reference>
        </references>
      </pivotArea>
    </format>
    <format dxfId="22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3"/>
          </reference>
          <reference field="6" count="1" selected="0">
            <x v="0"/>
          </reference>
        </references>
      </pivotArea>
    </format>
    <format dxfId="23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0"/>
          </reference>
          <reference field="6" count="1" selected="0">
            <x v="1"/>
          </reference>
        </references>
      </pivotArea>
    </format>
    <format dxfId="24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1"/>
          </reference>
          <reference field="6" count="1" selected="0">
            <x v="1"/>
          </reference>
        </references>
      </pivotArea>
    </format>
    <format dxfId="25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2"/>
          </reference>
          <reference field="6" count="1" selected="0">
            <x v="1"/>
          </reference>
        </references>
      </pivotArea>
    </format>
    <format dxfId="26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3"/>
          </reference>
          <reference field="6" count="1" selected="0">
            <x v="1"/>
          </reference>
        </references>
      </pivotArea>
    </format>
    <format dxfId="8">
      <pivotArea grandRow="1" grandCol="1" outline="0" collapsedLevelsAreSubtotals="1" fieldPosition="0"/>
    </format>
    <format dxfId="7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3"/>
          </reference>
          <reference field="6" count="1" selected="0">
            <x v="1"/>
          </reference>
        </references>
      </pivotArea>
    </format>
    <format dxfId="6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2"/>
          </reference>
          <reference field="6" count="1" selected="0">
            <x v="1"/>
          </reference>
        </references>
      </pivotArea>
    </format>
    <format dxfId="5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1"/>
          </reference>
          <reference field="6" count="1" selected="0">
            <x v="1"/>
          </reference>
        </references>
      </pivotArea>
    </format>
    <format dxfId="4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0"/>
          </reference>
          <reference field="6" count="1" selected="0">
            <x v="1"/>
          </reference>
        </references>
      </pivotArea>
    </format>
    <format dxfId="3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3"/>
          </reference>
          <reference field="6" count="1" selected="0">
            <x v="0"/>
          </reference>
        </references>
      </pivotArea>
    </format>
    <format dxfId="2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2"/>
          </reference>
          <reference field="6" count="1" selected="0">
            <x v="0"/>
          </reference>
        </references>
      </pivotArea>
    </format>
    <format dxfId="1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1"/>
          </reference>
          <reference field="6" count="1" selected="0">
            <x v="0"/>
          </reference>
        </references>
      </pivotArea>
    </format>
    <format dxfId="0">
      <pivotArea field="6" grandCol="1" outline="0" collapsedLevelsAreSubtotals="1" axis="axisRow" fieldPosition="1">
        <references count="3">
          <reference field="2" count="0" selected="0"/>
          <reference field="4" count="1" selected="0" defaultSubtotal="1">
            <x v="0"/>
          </reference>
          <reference field="6" count="1" selected="0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I82" totalsRowShown="0" dataDxfId="27" tableBorderDxfId="37">
  <autoFilter ref="A1:I82">
    <filterColumn colId="4"/>
    <filterColumn colId="6"/>
  </autoFilter>
  <tableColumns count="9">
    <tableColumn id="1" name="ШТАТ" dataDxfId="36"/>
    <tableColumn id="2" name="Код" dataDxfId="35"/>
    <tableColumn id="3" name="Наименование" dataDxfId="34"/>
    <tableColumn id="4" name="Тип" dataDxfId="33"/>
    <tableColumn id="5" name="Комп" dataDxfId="32"/>
    <tableColumn id="6" name="Терр" dataDxfId="31"/>
    <tableColumn id="7" name="ПВ" dataDxfId="30"/>
    <tableColumn id="8" name="Группа" dataDxfId="29"/>
    <tableColumn id="9" name="ГруппаX" dataDxfId="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70" zoomScaleNormal="70" workbookViewId="0">
      <selection activeCell="A5" sqref="A5:A36"/>
    </sheetView>
  </sheetViews>
  <sheetFormatPr defaultRowHeight="14.4"/>
  <cols>
    <col min="1" max="1" width="27.21875" bestFit="1" customWidth="1"/>
    <col min="2" max="2" width="17.33203125" customWidth="1"/>
    <col min="3" max="3" width="14" customWidth="1"/>
    <col min="4" max="4" width="13.77734375" customWidth="1"/>
    <col min="5" max="5" width="10.5546875" customWidth="1"/>
    <col min="6" max="7" width="10.5546875" bestFit="1" customWidth="1"/>
    <col min="8" max="8" width="11.6640625" bestFit="1" customWidth="1"/>
    <col min="9" max="9" width="10.44140625" bestFit="1" customWidth="1"/>
    <col min="10" max="10" width="24.88671875" bestFit="1" customWidth="1"/>
    <col min="11" max="11" width="29.44140625" bestFit="1" customWidth="1"/>
    <col min="12" max="12" width="26" bestFit="1" customWidth="1"/>
  </cols>
  <sheetData>
    <row r="1" spans="1:8">
      <c r="A1" s="23" t="s">
        <v>3</v>
      </c>
      <c r="B1" s="24" t="s">
        <v>17</v>
      </c>
    </row>
    <row r="3" spans="1:8">
      <c r="A3" s="15" t="s">
        <v>45</v>
      </c>
      <c r="B3" s="16"/>
      <c r="C3" s="16"/>
      <c r="D3" s="16"/>
      <c r="E3" s="15" t="s">
        <v>5</v>
      </c>
      <c r="F3" s="16"/>
      <c r="G3" s="16"/>
      <c r="H3" s="17"/>
    </row>
    <row r="4" spans="1:8">
      <c r="A4" s="15" t="s">
        <v>4</v>
      </c>
      <c r="B4" s="15" t="s">
        <v>8</v>
      </c>
      <c r="C4" s="15" t="s">
        <v>6</v>
      </c>
      <c r="D4" s="15" t="s">
        <v>2</v>
      </c>
      <c r="E4" s="27" t="s">
        <v>22</v>
      </c>
      <c r="F4" s="29" t="s">
        <v>23</v>
      </c>
      <c r="G4" s="29" t="s">
        <v>24</v>
      </c>
      <c r="H4" s="33" t="s">
        <v>40</v>
      </c>
    </row>
    <row r="5" spans="1:8">
      <c r="A5" s="26" t="s">
        <v>16</v>
      </c>
      <c r="B5" s="26" t="s">
        <v>0</v>
      </c>
      <c r="C5" s="26" t="s">
        <v>25</v>
      </c>
      <c r="D5" s="27" t="s">
        <v>29</v>
      </c>
      <c r="E5" s="18">
        <v>4</v>
      </c>
      <c r="F5" s="19"/>
      <c r="G5" s="19">
        <v>3</v>
      </c>
      <c r="H5" s="34">
        <v>7</v>
      </c>
    </row>
    <row r="6" spans="1:8">
      <c r="A6" s="25"/>
      <c r="B6" s="25"/>
      <c r="C6" s="25"/>
      <c r="D6" s="28" t="s">
        <v>31</v>
      </c>
      <c r="E6" s="20">
        <v>3</v>
      </c>
      <c r="F6" s="14"/>
      <c r="G6" s="14"/>
      <c r="H6" s="35">
        <v>3</v>
      </c>
    </row>
    <row r="7" spans="1:8">
      <c r="A7" s="25"/>
      <c r="B7" s="25"/>
      <c r="C7" s="25"/>
      <c r="D7" s="28" t="s">
        <v>32</v>
      </c>
      <c r="E7" s="20">
        <v>3</v>
      </c>
      <c r="F7" s="14">
        <v>2</v>
      </c>
      <c r="G7" s="14"/>
      <c r="H7" s="35">
        <v>5</v>
      </c>
    </row>
    <row r="8" spans="1:8">
      <c r="A8" s="25"/>
      <c r="B8" s="25"/>
      <c r="C8" s="25"/>
      <c r="D8" s="28" t="s">
        <v>33</v>
      </c>
      <c r="E8" s="20"/>
      <c r="F8" s="14">
        <v>4</v>
      </c>
      <c r="G8" s="14"/>
      <c r="H8" s="35">
        <v>4</v>
      </c>
    </row>
    <row r="9" spans="1:8">
      <c r="A9" s="25"/>
      <c r="B9" s="25"/>
      <c r="C9" s="26" t="s">
        <v>41</v>
      </c>
      <c r="D9" s="30"/>
      <c r="E9" s="18">
        <v>10</v>
      </c>
      <c r="F9" s="19">
        <v>6</v>
      </c>
      <c r="G9" s="19">
        <v>3</v>
      </c>
      <c r="H9" s="37">
        <v>19</v>
      </c>
    </row>
    <row r="10" spans="1:8">
      <c r="A10" s="25"/>
      <c r="B10" s="25"/>
      <c r="C10" s="26" t="s">
        <v>26</v>
      </c>
      <c r="D10" s="27" t="s">
        <v>30</v>
      </c>
      <c r="E10" s="18">
        <v>4</v>
      </c>
      <c r="F10" s="19"/>
      <c r="G10" s="19"/>
      <c r="H10" s="34">
        <v>4</v>
      </c>
    </row>
    <row r="11" spans="1:8">
      <c r="A11" s="25"/>
      <c r="B11" s="25"/>
      <c r="C11" s="25"/>
      <c r="D11" s="28" t="s">
        <v>31</v>
      </c>
      <c r="E11" s="20"/>
      <c r="F11" s="14"/>
      <c r="G11" s="14">
        <v>4</v>
      </c>
      <c r="H11" s="35">
        <v>4</v>
      </c>
    </row>
    <row r="12" spans="1:8">
      <c r="A12" s="25"/>
      <c r="B12" s="25"/>
      <c r="C12" s="25"/>
      <c r="D12" s="28" t="s">
        <v>32</v>
      </c>
      <c r="E12" s="20">
        <v>2</v>
      </c>
      <c r="F12" s="14"/>
      <c r="G12" s="14"/>
      <c r="H12" s="35">
        <v>2</v>
      </c>
    </row>
    <row r="13" spans="1:8">
      <c r="A13" s="25"/>
      <c r="B13" s="25"/>
      <c r="C13" s="25"/>
      <c r="D13" s="28" t="s">
        <v>33</v>
      </c>
      <c r="E13" s="20">
        <v>3</v>
      </c>
      <c r="F13" s="14">
        <v>4</v>
      </c>
      <c r="G13" s="14"/>
      <c r="H13" s="35">
        <v>7</v>
      </c>
    </row>
    <row r="14" spans="1:8">
      <c r="A14" s="25"/>
      <c r="B14" s="25"/>
      <c r="C14" s="26" t="s">
        <v>42</v>
      </c>
      <c r="D14" s="30"/>
      <c r="E14" s="18">
        <v>9</v>
      </c>
      <c r="F14" s="19">
        <v>4</v>
      </c>
      <c r="G14" s="19">
        <v>4</v>
      </c>
      <c r="H14" s="37">
        <v>17</v>
      </c>
    </row>
    <row r="15" spans="1:8">
      <c r="A15" s="25"/>
      <c r="B15" s="25"/>
      <c r="C15" s="27" t="s">
        <v>27</v>
      </c>
      <c r="D15" s="27" t="s">
        <v>29</v>
      </c>
      <c r="E15" s="18">
        <v>6</v>
      </c>
      <c r="F15" s="19"/>
      <c r="G15" s="19"/>
      <c r="H15" s="34">
        <v>6</v>
      </c>
    </row>
    <row r="16" spans="1:8">
      <c r="A16" s="25"/>
      <c r="B16" s="25"/>
      <c r="C16" s="26" t="s">
        <v>43</v>
      </c>
      <c r="D16" s="30"/>
      <c r="E16" s="18">
        <v>6</v>
      </c>
      <c r="F16" s="19"/>
      <c r="G16" s="19"/>
      <c r="H16" s="37">
        <v>6</v>
      </c>
    </row>
    <row r="17" spans="1:8">
      <c r="A17" s="25"/>
      <c r="B17" s="25"/>
      <c r="C17" s="26" t="s">
        <v>28</v>
      </c>
      <c r="D17" s="27" t="s">
        <v>29</v>
      </c>
      <c r="E17" s="18">
        <v>1</v>
      </c>
      <c r="F17" s="19"/>
      <c r="G17" s="19"/>
      <c r="H17" s="34">
        <v>1</v>
      </c>
    </row>
    <row r="18" spans="1:8">
      <c r="A18" s="25"/>
      <c r="B18" s="25"/>
      <c r="C18" s="25"/>
      <c r="D18" s="28" t="s">
        <v>30</v>
      </c>
      <c r="E18" s="20"/>
      <c r="F18" s="14">
        <v>1</v>
      </c>
      <c r="G18" s="14"/>
      <c r="H18" s="35">
        <v>1</v>
      </c>
    </row>
    <row r="19" spans="1:8">
      <c r="A19" s="25"/>
      <c r="B19" s="25"/>
      <c r="C19" s="25"/>
      <c r="D19" s="28" t="s">
        <v>31</v>
      </c>
      <c r="E19" s="20"/>
      <c r="F19" s="14">
        <v>5</v>
      </c>
      <c r="G19" s="14"/>
      <c r="H19" s="35">
        <v>5</v>
      </c>
    </row>
    <row r="20" spans="1:8">
      <c r="A20" s="25"/>
      <c r="B20" s="25"/>
      <c r="C20" s="25"/>
      <c r="D20" s="28" t="s">
        <v>32</v>
      </c>
      <c r="E20" s="20"/>
      <c r="F20" s="14">
        <v>3</v>
      </c>
      <c r="G20" s="14"/>
      <c r="H20" s="35">
        <v>3</v>
      </c>
    </row>
    <row r="21" spans="1:8">
      <c r="A21" s="25"/>
      <c r="B21" s="25"/>
      <c r="C21" s="25"/>
      <c r="D21" s="28" t="s">
        <v>33</v>
      </c>
      <c r="E21" s="20"/>
      <c r="F21" s="14">
        <v>1</v>
      </c>
      <c r="G21" s="14"/>
      <c r="H21" s="35">
        <v>1</v>
      </c>
    </row>
    <row r="22" spans="1:8">
      <c r="A22" s="25"/>
      <c r="B22" s="25"/>
      <c r="C22" s="26" t="s">
        <v>44</v>
      </c>
      <c r="D22" s="30"/>
      <c r="E22" s="18">
        <v>1</v>
      </c>
      <c r="F22" s="19">
        <v>10</v>
      </c>
      <c r="G22" s="19"/>
      <c r="H22" s="37">
        <v>11</v>
      </c>
    </row>
    <row r="23" spans="1:8">
      <c r="A23" s="25"/>
      <c r="B23" s="26" t="s">
        <v>1</v>
      </c>
      <c r="C23" s="26" t="s">
        <v>25</v>
      </c>
      <c r="D23" s="27" t="s">
        <v>29</v>
      </c>
      <c r="E23" s="18">
        <v>1</v>
      </c>
      <c r="F23" s="19"/>
      <c r="G23" s="19">
        <v>4</v>
      </c>
      <c r="H23" s="34">
        <v>5</v>
      </c>
    </row>
    <row r="24" spans="1:8">
      <c r="A24" s="25"/>
      <c r="B24" s="25"/>
      <c r="C24" s="25"/>
      <c r="D24" s="28" t="s">
        <v>30</v>
      </c>
      <c r="E24" s="20"/>
      <c r="F24" s="14"/>
      <c r="G24" s="14">
        <v>1</v>
      </c>
      <c r="H24" s="35">
        <v>1</v>
      </c>
    </row>
    <row r="25" spans="1:8">
      <c r="A25" s="25"/>
      <c r="B25" s="25"/>
      <c r="C25" s="25"/>
      <c r="D25" s="28" t="s">
        <v>32</v>
      </c>
      <c r="E25" s="20">
        <v>1</v>
      </c>
      <c r="F25" s="14">
        <v>1</v>
      </c>
      <c r="G25" s="14"/>
      <c r="H25" s="35">
        <v>2</v>
      </c>
    </row>
    <row r="26" spans="1:8">
      <c r="A26" s="25"/>
      <c r="B26" s="25"/>
      <c r="C26" s="26" t="s">
        <v>41</v>
      </c>
      <c r="D26" s="30"/>
      <c r="E26" s="18">
        <v>2</v>
      </c>
      <c r="F26" s="19">
        <v>1</v>
      </c>
      <c r="G26" s="19">
        <v>5</v>
      </c>
      <c r="H26" s="37">
        <v>8</v>
      </c>
    </row>
    <row r="27" spans="1:8">
      <c r="A27" s="25"/>
      <c r="B27" s="25"/>
      <c r="C27" s="26" t="s">
        <v>26</v>
      </c>
      <c r="D27" s="27" t="s">
        <v>30</v>
      </c>
      <c r="E27" s="18">
        <v>2</v>
      </c>
      <c r="F27" s="19"/>
      <c r="G27" s="19"/>
      <c r="H27" s="34">
        <v>2</v>
      </c>
    </row>
    <row r="28" spans="1:8">
      <c r="A28" s="25"/>
      <c r="B28" s="25"/>
      <c r="C28" s="25"/>
      <c r="D28" s="28" t="s">
        <v>31</v>
      </c>
      <c r="E28" s="20"/>
      <c r="F28" s="14"/>
      <c r="G28" s="14">
        <v>3</v>
      </c>
      <c r="H28" s="35">
        <v>3</v>
      </c>
    </row>
    <row r="29" spans="1:8">
      <c r="A29" s="25"/>
      <c r="B29" s="25"/>
      <c r="C29" s="25"/>
      <c r="D29" s="28" t="s">
        <v>32</v>
      </c>
      <c r="E29" s="20">
        <v>1</v>
      </c>
      <c r="F29" s="14"/>
      <c r="G29" s="14"/>
      <c r="H29" s="35">
        <v>1</v>
      </c>
    </row>
    <row r="30" spans="1:8">
      <c r="A30" s="25"/>
      <c r="B30" s="25"/>
      <c r="C30" s="25"/>
      <c r="D30" s="28" t="s">
        <v>33</v>
      </c>
      <c r="E30" s="20">
        <v>3</v>
      </c>
      <c r="F30" s="14">
        <v>2</v>
      </c>
      <c r="G30" s="14"/>
      <c r="H30" s="35">
        <v>5</v>
      </c>
    </row>
    <row r="31" spans="1:8">
      <c r="A31" s="25"/>
      <c r="B31" s="25"/>
      <c r="C31" s="26" t="s">
        <v>42</v>
      </c>
      <c r="D31" s="30"/>
      <c r="E31" s="18">
        <v>6</v>
      </c>
      <c r="F31" s="19">
        <v>2</v>
      </c>
      <c r="G31" s="19">
        <v>3</v>
      </c>
      <c r="H31" s="37">
        <v>11</v>
      </c>
    </row>
    <row r="32" spans="1:8">
      <c r="A32" s="25"/>
      <c r="B32" s="25"/>
      <c r="C32" s="26" t="s">
        <v>27</v>
      </c>
      <c r="D32" s="27" t="s">
        <v>32</v>
      </c>
      <c r="E32" s="18"/>
      <c r="F32" s="19"/>
      <c r="G32" s="19">
        <v>4</v>
      </c>
      <c r="H32" s="34">
        <v>4</v>
      </c>
    </row>
    <row r="33" spans="1:8">
      <c r="A33" s="25"/>
      <c r="B33" s="25"/>
      <c r="C33" s="25"/>
      <c r="D33" s="28" t="s">
        <v>33</v>
      </c>
      <c r="E33" s="20">
        <v>3</v>
      </c>
      <c r="F33" s="14"/>
      <c r="G33" s="14"/>
      <c r="H33" s="35">
        <v>3</v>
      </c>
    </row>
    <row r="34" spans="1:8">
      <c r="A34" s="25"/>
      <c r="B34" s="25"/>
      <c r="C34" s="26" t="s">
        <v>43</v>
      </c>
      <c r="D34" s="30"/>
      <c r="E34" s="18">
        <v>3</v>
      </c>
      <c r="F34" s="19"/>
      <c r="G34" s="19">
        <v>4</v>
      </c>
      <c r="H34" s="37">
        <v>7</v>
      </c>
    </row>
    <row r="35" spans="1:8">
      <c r="A35" s="25"/>
      <c r="B35" s="25"/>
      <c r="C35" s="27" t="s">
        <v>28</v>
      </c>
      <c r="D35" s="27" t="s">
        <v>32</v>
      </c>
      <c r="E35" s="18"/>
      <c r="F35" s="19">
        <v>2</v>
      </c>
      <c r="G35" s="19"/>
      <c r="H35" s="34">
        <v>2</v>
      </c>
    </row>
    <row r="36" spans="1:8">
      <c r="A36" s="25"/>
      <c r="B36" s="25"/>
      <c r="C36" s="26" t="s">
        <v>44</v>
      </c>
      <c r="D36" s="30"/>
      <c r="E36" s="18"/>
      <c r="F36" s="19">
        <v>2</v>
      </c>
      <c r="G36" s="19"/>
      <c r="H36" s="37">
        <v>2</v>
      </c>
    </row>
    <row r="37" spans="1:8">
      <c r="A37" s="32" t="s">
        <v>40</v>
      </c>
      <c r="B37" s="31"/>
      <c r="C37" s="31"/>
      <c r="D37" s="31"/>
      <c r="E37" s="21">
        <v>37</v>
      </c>
      <c r="F37" s="22">
        <v>25</v>
      </c>
      <c r="G37" s="22">
        <v>19</v>
      </c>
      <c r="H37" s="36">
        <v>81</v>
      </c>
    </row>
  </sheetData>
  <mergeCells count="18">
    <mergeCell ref="C34:D34"/>
    <mergeCell ref="C36:D36"/>
    <mergeCell ref="C16:D16"/>
    <mergeCell ref="C17:C21"/>
    <mergeCell ref="C22:D22"/>
    <mergeCell ref="C23:C25"/>
    <mergeCell ref="C26:D26"/>
    <mergeCell ref="C27:C30"/>
    <mergeCell ref="A5:A36"/>
    <mergeCell ref="A37:D37"/>
    <mergeCell ref="B5:B22"/>
    <mergeCell ref="B23:B36"/>
    <mergeCell ref="C5:C8"/>
    <mergeCell ref="C9:D9"/>
    <mergeCell ref="C10:C13"/>
    <mergeCell ref="C14:D14"/>
    <mergeCell ref="C31:D31"/>
    <mergeCell ref="C32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2"/>
  <sheetViews>
    <sheetView zoomScale="85" zoomScaleNormal="85" workbookViewId="0">
      <selection activeCell="H2" activeCellId="3" sqref="A2 G2 E2 H2"/>
    </sheetView>
  </sheetViews>
  <sheetFormatPr defaultRowHeight="14.4"/>
  <cols>
    <col min="2" max="2" width="17.33203125" customWidth="1"/>
    <col min="3" max="3" width="16" customWidth="1"/>
    <col min="4" max="4" width="8.6640625" customWidth="1"/>
    <col min="6" max="6" width="12.88671875" bestFit="1" customWidth="1"/>
    <col min="7" max="7" width="6.6640625" customWidth="1"/>
    <col min="9" max="9" width="9.6640625" customWidth="1"/>
  </cols>
  <sheetData>
    <row r="1" spans="1:10">
      <c r="A1" t="s">
        <v>19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2</v>
      </c>
      <c r="I1" t="s">
        <v>9</v>
      </c>
    </row>
    <row r="2" spans="1:10" s="1" customFormat="1">
      <c r="A2" s="4" t="s">
        <v>20</v>
      </c>
      <c r="B2" s="4" t="s">
        <v>17</v>
      </c>
      <c r="C2" s="4" t="s">
        <v>16</v>
      </c>
      <c r="D2" s="4" t="s">
        <v>22</v>
      </c>
      <c r="E2" s="4" t="s">
        <v>25</v>
      </c>
      <c r="F2" s="4" t="s">
        <v>11</v>
      </c>
      <c r="G2" s="4" t="s">
        <v>0</v>
      </c>
      <c r="H2" s="4" t="s">
        <v>29</v>
      </c>
      <c r="I2" s="4" t="s">
        <v>34</v>
      </c>
    </row>
    <row r="3" spans="1:10" s="1" customFormat="1">
      <c r="A3" s="4" t="s">
        <v>20</v>
      </c>
      <c r="B3" s="4" t="s">
        <v>17</v>
      </c>
      <c r="C3" s="4" t="s">
        <v>16</v>
      </c>
      <c r="D3" s="4" t="s">
        <v>22</v>
      </c>
      <c r="E3" s="4" t="s">
        <v>25</v>
      </c>
      <c r="F3" s="4" t="s">
        <v>11</v>
      </c>
      <c r="G3" s="4" t="s">
        <v>0</v>
      </c>
      <c r="H3" s="4" t="s">
        <v>29</v>
      </c>
      <c r="I3" s="4" t="s">
        <v>35</v>
      </c>
    </row>
    <row r="4" spans="1:10" s="1" customFormat="1">
      <c r="A4" s="4" t="s">
        <v>20</v>
      </c>
      <c r="B4" s="4" t="s">
        <v>17</v>
      </c>
      <c r="C4" s="4" t="s">
        <v>16</v>
      </c>
      <c r="D4" s="4" t="s">
        <v>22</v>
      </c>
      <c r="E4" s="4" t="s">
        <v>25</v>
      </c>
      <c r="F4" s="4" t="s">
        <v>11</v>
      </c>
      <c r="G4" s="4" t="s">
        <v>0</v>
      </c>
      <c r="H4" s="4" t="s">
        <v>29</v>
      </c>
      <c r="I4" s="4" t="s">
        <v>34</v>
      </c>
      <c r="J4" s="2"/>
    </row>
    <row r="5" spans="1:10" s="1" customFormat="1">
      <c r="A5" s="4" t="s">
        <v>20</v>
      </c>
      <c r="B5" s="4" t="s">
        <v>17</v>
      </c>
      <c r="C5" s="4" t="s">
        <v>16</v>
      </c>
      <c r="D5" s="4" t="s">
        <v>22</v>
      </c>
      <c r="E5" s="4" t="s">
        <v>25</v>
      </c>
      <c r="F5" s="4" t="s">
        <v>11</v>
      </c>
      <c r="G5" s="4" t="s">
        <v>0</v>
      </c>
      <c r="H5" s="4" t="s">
        <v>29</v>
      </c>
      <c r="I5" s="4" t="s">
        <v>35</v>
      </c>
      <c r="J5" s="2"/>
    </row>
    <row r="6" spans="1:10" s="1" customFormat="1">
      <c r="A6" s="4" t="s">
        <v>20</v>
      </c>
      <c r="B6" s="4" t="s">
        <v>17</v>
      </c>
      <c r="C6" s="4" t="s">
        <v>16</v>
      </c>
      <c r="D6" s="4" t="s">
        <v>22</v>
      </c>
      <c r="E6" s="4" t="s">
        <v>25</v>
      </c>
      <c r="F6" s="4" t="s">
        <v>11</v>
      </c>
      <c r="G6" s="4" t="s">
        <v>1</v>
      </c>
      <c r="H6" s="4" t="s">
        <v>29</v>
      </c>
      <c r="I6" s="4" t="s">
        <v>36</v>
      </c>
      <c r="J6" s="2"/>
    </row>
    <row r="7" spans="1:10" s="1" customFormat="1">
      <c r="A7" s="4" t="s">
        <v>20</v>
      </c>
      <c r="B7" s="4" t="s">
        <v>17</v>
      </c>
      <c r="C7" s="4" t="s">
        <v>16</v>
      </c>
      <c r="D7" s="4" t="s">
        <v>22</v>
      </c>
      <c r="E7" s="4" t="s">
        <v>26</v>
      </c>
      <c r="F7" s="4" t="s">
        <v>11</v>
      </c>
      <c r="G7" s="4" t="s">
        <v>0</v>
      </c>
      <c r="H7" s="4" t="s">
        <v>30</v>
      </c>
      <c r="I7" s="4" t="s">
        <v>37</v>
      </c>
      <c r="J7" s="2"/>
    </row>
    <row r="8" spans="1:10" s="1" customFormat="1">
      <c r="A8" s="4" t="s">
        <v>20</v>
      </c>
      <c r="B8" s="4" t="s">
        <v>17</v>
      </c>
      <c r="C8" s="4" t="s">
        <v>16</v>
      </c>
      <c r="D8" s="4" t="s">
        <v>22</v>
      </c>
      <c r="E8" s="4" t="s">
        <v>26</v>
      </c>
      <c r="F8" s="4" t="s">
        <v>7</v>
      </c>
      <c r="G8" s="4" t="s">
        <v>0</v>
      </c>
      <c r="H8" s="4" t="s">
        <v>30</v>
      </c>
      <c r="I8" s="4" t="s">
        <v>34</v>
      </c>
    </row>
    <row r="9" spans="1:10" s="1" customFormat="1">
      <c r="A9" s="4" t="s">
        <v>20</v>
      </c>
      <c r="B9" s="4" t="s">
        <v>17</v>
      </c>
      <c r="C9" s="4" t="s">
        <v>16</v>
      </c>
      <c r="D9" s="4" t="s">
        <v>22</v>
      </c>
      <c r="E9" s="4" t="s">
        <v>26</v>
      </c>
      <c r="F9" s="4" t="s">
        <v>11</v>
      </c>
      <c r="G9" s="4" t="s">
        <v>1</v>
      </c>
      <c r="H9" s="4" t="s">
        <v>30</v>
      </c>
      <c r="I9" s="4" t="s">
        <v>35</v>
      </c>
    </row>
    <row r="10" spans="1:10" s="1" customFormat="1">
      <c r="A10" s="4" t="s">
        <v>20</v>
      </c>
      <c r="B10" s="4" t="s">
        <v>17</v>
      </c>
      <c r="C10" s="4" t="s">
        <v>16</v>
      </c>
      <c r="D10" s="4" t="s">
        <v>22</v>
      </c>
      <c r="E10" s="4" t="s">
        <v>26</v>
      </c>
      <c r="F10" s="4" t="s">
        <v>11</v>
      </c>
      <c r="G10" s="4" t="s">
        <v>0</v>
      </c>
      <c r="H10" s="4" t="s">
        <v>30</v>
      </c>
      <c r="I10" s="4" t="s">
        <v>36</v>
      </c>
    </row>
    <row r="11" spans="1:10" s="1" customFormat="1">
      <c r="A11" s="4" t="s">
        <v>20</v>
      </c>
      <c r="B11" s="4" t="s">
        <v>17</v>
      </c>
      <c r="C11" s="4" t="s">
        <v>16</v>
      </c>
      <c r="D11" s="4" t="s">
        <v>22</v>
      </c>
      <c r="E11" s="4" t="s">
        <v>26</v>
      </c>
      <c r="F11" s="4" t="s">
        <v>11</v>
      </c>
      <c r="G11" s="4" t="s">
        <v>0</v>
      </c>
      <c r="H11" s="4" t="s">
        <v>30</v>
      </c>
      <c r="I11" s="4" t="s">
        <v>37</v>
      </c>
    </row>
    <row r="12" spans="1:10" s="1" customFormat="1">
      <c r="A12" s="4" t="s">
        <v>20</v>
      </c>
      <c r="B12" s="4" t="s">
        <v>17</v>
      </c>
      <c r="C12" s="4" t="s">
        <v>16</v>
      </c>
      <c r="D12" s="4" t="s">
        <v>22</v>
      </c>
      <c r="E12" s="4" t="s">
        <v>26</v>
      </c>
      <c r="F12" s="4" t="s">
        <v>11</v>
      </c>
      <c r="G12" s="4" t="s">
        <v>1</v>
      </c>
      <c r="H12" s="4" t="s">
        <v>30</v>
      </c>
      <c r="I12" s="4" t="s">
        <v>34</v>
      </c>
    </row>
    <row r="13" spans="1:10" s="1" customFormat="1">
      <c r="A13" s="4" t="s">
        <v>20</v>
      </c>
      <c r="B13" s="4" t="s">
        <v>17</v>
      </c>
      <c r="C13" s="4" t="s">
        <v>16</v>
      </c>
      <c r="D13" s="4" t="s">
        <v>22</v>
      </c>
      <c r="E13" s="4" t="s">
        <v>25</v>
      </c>
      <c r="F13" s="4" t="s">
        <v>11</v>
      </c>
      <c r="G13" s="4" t="s">
        <v>0</v>
      </c>
      <c r="H13" s="4" t="s">
        <v>31</v>
      </c>
      <c r="I13" s="4" t="s">
        <v>35</v>
      </c>
    </row>
    <row r="14" spans="1:10" s="1" customFormat="1">
      <c r="A14" s="4" t="s">
        <v>20</v>
      </c>
      <c r="B14" s="4" t="s">
        <v>17</v>
      </c>
      <c r="C14" s="4" t="s">
        <v>16</v>
      </c>
      <c r="D14" s="4" t="s">
        <v>22</v>
      </c>
      <c r="E14" s="4" t="s">
        <v>25</v>
      </c>
      <c r="F14" s="4" t="s">
        <v>7</v>
      </c>
      <c r="G14" s="4" t="s">
        <v>0</v>
      </c>
      <c r="H14" s="4" t="s">
        <v>31</v>
      </c>
      <c r="I14" s="4" t="s">
        <v>36</v>
      </c>
    </row>
    <row r="15" spans="1:10" s="1" customFormat="1">
      <c r="A15" s="4" t="s">
        <v>20</v>
      </c>
      <c r="B15" s="4" t="s">
        <v>17</v>
      </c>
      <c r="C15" s="4" t="s">
        <v>16</v>
      </c>
      <c r="D15" s="4" t="s">
        <v>22</v>
      </c>
      <c r="E15" s="4" t="s">
        <v>25</v>
      </c>
      <c r="F15" s="4" t="s">
        <v>11</v>
      </c>
      <c r="G15" s="4" t="s">
        <v>0</v>
      </c>
      <c r="H15" s="4" t="s">
        <v>31</v>
      </c>
      <c r="I15" s="4" t="s">
        <v>34</v>
      </c>
    </row>
    <row r="16" spans="1:10" s="1" customFormat="1">
      <c r="A16" s="4" t="s">
        <v>20</v>
      </c>
      <c r="B16" s="4" t="s">
        <v>17</v>
      </c>
      <c r="C16" s="4" t="s">
        <v>16</v>
      </c>
      <c r="D16" s="4" t="s">
        <v>22</v>
      </c>
      <c r="E16" s="4" t="s">
        <v>25</v>
      </c>
      <c r="F16" s="4" t="s">
        <v>11</v>
      </c>
      <c r="G16" s="4" t="s">
        <v>1</v>
      </c>
      <c r="H16" s="4" t="s">
        <v>32</v>
      </c>
      <c r="I16" s="4" t="s">
        <v>35</v>
      </c>
    </row>
    <row r="17" spans="1:9" s="1" customFormat="1">
      <c r="A17" s="4" t="s">
        <v>20</v>
      </c>
      <c r="B17" s="4" t="s">
        <v>17</v>
      </c>
      <c r="C17" s="4" t="s">
        <v>16</v>
      </c>
      <c r="D17" s="4" t="s">
        <v>22</v>
      </c>
      <c r="E17" s="4" t="s">
        <v>25</v>
      </c>
      <c r="F17" s="4" t="s">
        <v>7</v>
      </c>
      <c r="G17" s="4" t="s">
        <v>0</v>
      </c>
      <c r="H17" s="4" t="s">
        <v>32</v>
      </c>
      <c r="I17" s="4" t="s">
        <v>36</v>
      </c>
    </row>
    <row r="18" spans="1:9" s="1" customFormat="1">
      <c r="A18" s="4" t="s">
        <v>20</v>
      </c>
      <c r="B18" s="4" t="s">
        <v>17</v>
      </c>
      <c r="C18" s="4" t="s">
        <v>16</v>
      </c>
      <c r="D18" s="4" t="s">
        <v>22</v>
      </c>
      <c r="E18" s="4" t="s">
        <v>25</v>
      </c>
      <c r="F18" s="4" t="s">
        <v>11</v>
      </c>
      <c r="G18" s="4" t="s">
        <v>0</v>
      </c>
      <c r="H18" s="4" t="s">
        <v>32</v>
      </c>
      <c r="I18" s="4" t="s">
        <v>37</v>
      </c>
    </row>
    <row r="19" spans="1:9" s="1" customFormat="1">
      <c r="A19" s="4" t="s">
        <v>20</v>
      </c>
      <c r="B19" s="4" t="s">
        <v>17</v>
      </c>
      <c r="C19" s="4" t="s">
        <v>16</v>
      </c>
      <c r="D19" s="4" t="s">
        <v>22</v>
      </c>
      <c r="E19" s="4" t="s">
        <v>25</v>
      </c>
      <c r="F19" s="4" t="s">
        <v>11</v>
      </c>
      <c r="G19" s="4" t="s">
        <v>0</v>
      </c>
      <c r="H19" s="4" t="s">
        <v>32</v>
      </c>
      <c r="I19" s="4" t="s">
        <v>34</v>
      </c>
    </row>
    <row r="20" spans="1:9" s="1" customFormat="1">
      <c r="A20" s="4" t="s">
        <v>20</v>
      </c>
      <c r="B20" s="4" t="s">
        <v>17</v>
      </c>
      <c r="C20" s="4" t="s">
        <v>16</v>
      </c>
      <c r="D20" s="4" t="s">
        <v>22</v>
      </c>
      <c r="E20" s="4" t="s">
        <v>26</v>
      </c>
      <c r="F20" s="4" t="s">
        <v>11</v>
      </c>
      <c r="G20" s="4" t="s">
        <v>0</v>
      </c>
      <c r="H20" s="4" t="s">
        <v>32</v>
      </c>
      <c r="I20" s="4" t="s">
        <v>35</v>
      </c>
    </row>
    <row r="21" spans="1:9" s="1" customFormat="1">
      <c r="A21" s="4" t="s">
        <v>20</v>
      </c>
      <c r="B21" s="4" t="s">
        <v>17</v>
      </c>
      <c r="C21" s="4" t="s">
        <v>16</v>
      </c>
      <c r="D21" s="4" t="s">
        <v>22</v>
      </c>
      <c r="E21" s="4" t="s">
        <v>26</v>
      </c>
      <c r="F21" s="4" t="s">
        <v>11</v>
      </c>
      <c r="G21" s="4" t="s">
        <v>0</v>
      </c>
      <c r="H21" s="4" t="s">
        <v>32</v>
      </c>
      <c r="I21" s="4" t="s">
        <v>36</v>
      </c>
    </row>
    <row r="22" spans="1:9" s="1" customFormat="1">
      <c r="A22" s="4" t="s">
        <v>20</v>
      </c>
      <c r="B22" s="4" t="s">
        <v>17</v>
      </c>
      <c r="C22" s="4" t="s">
        <v>16</v>
      </c>
      <c r="D22" s="4" t="s">
        <v>22</v>
      </c>
      <c r="E22" s="4" t="s">
        <v>26</v>
      </c>
      <c r="F22" s="4" t="s">
        <v>11</v>
      </c>
      <c r="G22" s="4" t="s">
        <v>1</v>
      </c>
      <c r="H22" s="4" t="s">
        <v>32</v>
      </c>
      <c r="I22" s="4" t="s">
        <v>37</v>
      </c>
    </row>
    <row r="23" spans="1:9" s="1" customFormat="1">
      <c r="A23" s="4" t="s">
        <v>20</v>
      </c>
      <c r="B23" s="4" t="s">
        <v>17</v>
      </c>
      <c r="C23" s="4" t="s">
        <v>16</v>
      </c>
      <c r="D23" s="4" t="s">
        <v>22</v>
      </c>
      <c r="E23" s="4" t="s">
        <v>26</v>
      </c>
      <c r="F23" s="4" t="s">
        <v>11</v>
      </c>
      <c r="G23" s="4" t="s">
        <v>0</v>
      </c>
      <c r="H23" s="4" t="s">
        <v>33</v>
      </c>
      <c r="I23" s="4" t="s">
        <v>34</v>
      </c>
    </row>
    <row r="24" spans="1:9" s="1" customFormat="1">
      <c r="A24" s="4" t="s">
        <v>20</v>
      </c>
      <c r="B24" s="4" t="s">
        <v>17</v>
      </c>
      <c r="C24" s="4" t="s">
        <v>16</v>
      </c>
      <c r="D24" s="4" t="s">
        <v>22</v>
      </c>
      <c r="E24" s="4" t="s">
        <v>26</v>
      </c>
      <c r="F24" s="4" t="s">
        <v>11</v>
      </c>
      <c r="G24" s="4" t="s">
        <v>0</v>
      </c>
      <c r="H24" s="4" t="s">
        <v>33</v>
      </c>
      <c r="I24" s="4" t="s">
        <v>35</v>
      </c>
    </row>
    <row r="25" spans="1:9" s="1" customFormat="1">
      <c r="A25" s="4" t="s">
        <v>20</v>
      </c>
      <c r="B25" s="4" t="s">
        <v>17</v>
      </c>
      <c r="C25" s="4" t="s">
        <v>16</v>
      </c>
      <c r="D25" s="4" t="s">
        <v>22</v>
      </c>
      <c r="E25" s="4" t="s">
        <v>26</v>
      </c>
      <c r="F25" s="4" t="s">
        <v>11</v>
      </c>
      <c r="G25" s="4" t="s">
        <v>1</v>
      </c>
      <c r="H25" s="4" t="s">
        <v>33</v>
      </c>
      <c r="I25" s="4" t="s">
        <v>36</v>
      </c>
    </row>
    <row r="26" spans="1:9" s="1" customFormat="1">
      <c r="A26" s="4" t="s">
        <v>20</v>
      </c>
      <c r="B26" s="4" t="s">
        <v>17</v>
      </c>
      <c r="C26" s="4" t="s">
        <v>16</v>
      </c>
      <c r="D26" s="4" t="s">
        <v>22</v>
      </c>
      <c r="E26" s="4" t="s">
        <v>26</v>
      </c>
      <c r="F26" s="4" t="s">
        <v>11</v>
      </c>
      <c r="G26" s="4" t="s">
        <v>1</v>
      </c>
      <c r="H26" s="4" t="s">
        <v>33</v>
      </c>
      <c r="I26" s="4" t="s">
        <v>37</v>
      </c>
    </row>
    <row r="27" spans="1:9" s="1" customFormat="1">
      <c r="A27" s="4" t="s">
        <v>20</v>
      </c>
      <c r="B27" s="4" t="s">
        <v>17</v>
      </c>
      <c r="C27" s="4" t="s">
        <v>16</v>
      </c>
      <c r="D27" s="4" t="s">
        <v>22</v>
      </c>
      <c r="E27" s="4" t="s">
        <v>26</v>
      </c>
      <c r="F27" s="4" t="s">
        <v>11</v>
      </c>
      <c r="G27" s="4" t="s">
        <v>0</v>
      </c>
      <c r="H27" s="4" t="s">
        <v>33</v>
      </c>
      <c r="I27" s="4" t="s">
        <v>35</v>
      </c>
    </row>
    <row r="28" spans="1:9" s="1" customFormat="1">
      <c r="A28" s="4" t="s">
        <v>20</v>
      </c>
      <c r="B28" s="4" t="s">
        <v>17</v>
      </c>
      <c r="C28" s="4" t="s">
        <v>16</v>
      </c>
      <c r="D28" s="4" t="s">
        <v>22</v>
      </c>
      <c r="E28" s="4" t="s">
        <v>26</v>
      </c>
      <c r="F28" s="4" t="s">
        <v>11</v>
      </c>
      <c r="G28" s="4" t="s">
        <v>1</v>
      </c>
      <c r="H28" s="4" t="s">
        <v>33</v>
      </c>
      <c r="I28" s="4" t="s">
        <v>36</v>
      </c>
    </row>
    <row r="29" spans="1:9" s="1" customFormat="1">
      <c r="A29" s="4" t="s">
        <v>20</v>
      </c>
      <c r="B29" s="4" t="s">
        <v>17</v>
      </c>
      <c r="C29" s="4" t="s">
        <v>16</v>
      </c>
      <c r="D29" s="4" t="s">
        <v>22</v>
      </c>
      <c r="E29" s="4" t="s">
        <v>27</v>
      </c>
      <c r="F29" s="4" t="s">
        <v>11</v>
      </c>
      <c r="G29" s="4" t="s">
        <v>1</v>
      </c>
      <c r="H29" s="4" t="s">
        <v>33</v>
      </c>
      <c r="I29" s="4" t="s">
        <v>37</v>
      </c>
    </row>
    <row r="30" spans="1:9" s="1" customFormat="1">
      <c r="A30" s="4" t="s">
        <v>20</v>
      </c>
      <c r="B30" s="4" t="s">
        <v>17</v>
      </c>
      <c r="C30" s="4" t="s">
        <v>16</v>
      </c>
      <c r="D30" s="4" t="s">
        <v>22</v>
      </c>
      <c r="E30" s="4" t="s">
        <v>27</v>
      </c>
      <c r="F30" s="4" t="s">
        <v>11</v>
      </c>
      <c r="G30" s="4" t="s">
        <v>1</v>
      </c>
      <c r="H30" s="4" t="s">
        <v>33</v>
      </c>
      <c r="I30" s="4" t="s">
        <v>34</v>
      </c>
    </row>
    <row r="31" spans="1:9" s="1" customFormat="1">
      <c r="A31" s="4" t="s">
        <v>20</v>
      </c>
      <c r="B31" s="4" t="s">
        <v>17</v>
      </c>
      <c r="C31" s="4" t="s">
        <v>16</v>
      </c>
      <c r="D31" s="4" t="s">
        <v>22</v>
      </c>
      <c r="E31" s="4" t="s">
        <v>27</v>
      </c>
      <c r="F31" s="4" t="s">
        <v>11</v>
      </c>
      <c r="G31" s="4" t="s">
        <v>1</v>
      </c>
      <c r="H31" s="4" t="s">
        <v>33</v>
      </c>
      <c r="I31" s="4" t="s">
        <v>35</v>
      </c>
    </row>
    <row r="32" spans="1:9" s="1" customFormat="1">
      <c r="A32" s="4" t="s">
        <v>20</v>
      </c>
      <c r="B32" s="4" t="s">
        <v>17</v>
      </c>
      <c r="C32" s="4" t="s">
        <v>16</v>
      </c>
      <c r="D32" s="4" t="s">
        <v>22</v>
      </c>
      <c r="E32" s="4" t="s">
        <v>27</v>
      </c>
      <c r="F32" s="4" t="s">
        <v>11</v>
      </c>
      <c r="G32" s="4" t="s">
        <v>0</v>
      </c>
      <c r="H32" s="4" t="s">
        <v>29</v>
      </c>
      <c r="I32" s="4" t="s">
        <v>36</v>
      </c>
    </row>
    <row r="33" spans="1:9" s="1" customFormat="1">
      <c r="A33" s="4" t="s">
        <v>20</v>
      </c>
      <c r="B33" s="4" t="s">
        <v>17</v>
      </c>
      <c r="C33" s="4" t="s">
        <v>16</v>
      </c>
      <c r="D33" s="4" t="s">
        <v>22</v>
      </c>
      <c r="E33" s="4" t="s">
        <v>27</v>
      </c>
      <c r="F33" s="4" t="s">
        <v>11</v>
      </c>
      <c r="G33" s="4" t="s">
        <v>0</v>
      </c>
      <c r="H33" s="4" t="s">
        <v>29</v>
      </c>
      <c r="I33" s="4" t="s">
        <v>37</v>
      </c>
    </row>
    <row r="34" spans="1:9" s="1" customFormat="1">
      <c r="A34" s="4" t="s">
        <v>20</v>
      </c>
      <c r="B34" s="4" t="s">
        <v>17</v>
      </c>
      <c r="C34" s="4" t="s">
        <v>16</v>
      </c>
      <c r="D34" s="4" t="s">
        <v>22</v>
      </c>
      <c r="E34" s="4" t="s">
        <v>27</v>
      </c>
      <c r="F34" s="4" t="s">
        <v>11</v>
      </c>
      <c r="G34" s="4" t="s">
        <v>0</v>
      </c>
      <c r="H34" s="4" t="s">
        <v>29</v>
      </c>
      <c r="I34" s="4" t="s">
        <v>34</v>
      </c>
    </row>
    <row r="35" spans="1:9" s="1" customFormat="1">
      <c r="A35" s="4" t="s">
        <v>20</v>
      </c>
      <c r="B35" s="4" t="s">
        <v>17</v>
      </c>
      <c r="C35" s="4" t="s">
        <v>16</v>
      </c>
      <c r="D35" s="4" t="s">
        <v>22</v>
      </c>
      <c r="E35" s="4" t="s">
        <v>27</v>
      </c>
      <c r="F35" s="4" t="s">
        <v>11</v>
      </c>
      <c r="G35" s="4" t="s">
        <v>0</v>
      </c>
      <c r="H35" s="4" t="s">
        <v>29</v>
      </c>
      <c r="I35" s="4" t="s">
        <v>35</v>
      </c>
    </row>
    <row r="36" spans="1:9" s="1" customFormat="1">
      <c r="A36" s="4" t="s">
        <v>20</v>
      </c>
      <c r="B36" s="4" t="s">
        <v>17</v>
      </c>
      <c r="C36" s="4" t="s">
        <v>16</v>
      </c>
      <c r="D36" s="4" t="s">
        <v>22</v>
      </c>
      <c r="E36" s="4" t="s">
        <v>27</v>
      </c>
      <c r="F36" s="4" t="s">
        <v>11</v>
      </c>
      <c r="G36" s="4" t="s">
        <v>0</v>
      </c>
      <c r="H36" s="4" t="s">
        <v>29</v>
      </c>
      <c r="I36" s="4" t="s">
        <v>36</v>
      </c>
    </row>
    <row r="37" spans="1:9" s="1" customFormat="1">
      <c r="A37" s="4" t="s">
        <v>20</v>
      </c>
      <c r="B37" s="4" t="s">
        <v>17</v>
      </c>
      <c r="C37" s="4" t="s">
        <v>16</v>
      </c>
      <c r="D37" s="4" t="s">
        <v>22</v>
      </c>
      <c r="E37" s="4" t="s">
        <v>27</v>
      </c>
      <c r="F37" s="4" t="s">
        <v>11</v>
      </c>
      <c r="G37" s="4" t="s">
        <v>0</v>
      </c>
      <c r="H37" s="4" t="s">
        <v>29</v>
      </c>
      <c r="I37" s="4" t="s">
        <v>37</v>
      </c>
    </row>
    <row r="38" spans="1:9" s="1" customFormat="1">
      <c r="A38" s="4" t="s">
        <v>20</v>
      </c>
      <c r="B38" s="4" t="s">
        <v>17</v>
      </c>
      <c r="C38" s="4" t="s">
        <v>16</v>
      </c>
      <c r="D38" s="4" t="s">
        <v>22</v>
      </c>
      <c r="E38" s="4" t="s">
        <v>28</v>
      </c>
      <c r="F38" s="4" t="s">
        <v>11</v>
      </c>
      <c r="G38" s="4" t="s">
        <v>0</v>
      </c>
      <c r="H38" s="4" t="s">
        <v>29</v>
      </c>
      <c r="I38" s="4" t="s">
        <v>34</v>
      </c>
    </row>
    <row r="39" spans="1:9" s="1" customFormat="1">
      <c r="A39" s="4" t="s">
        <v>20</v>
      </c>
      <c r="B39" s="4" t="s">
        <v>17</v>
      </c>
      <c r="C39" s="4" t="s">
        <v>16</v>
      </c>
      <c r="D39" s="4" t="s">
        <v>23</v>
      </c>
      <c r="E39" s="4" t="s">
        <v>28</v>
      </c>
      <c r="F39" s="4" t="s">
        <v>11</v>
      </c>
      <c r="G39" s="4" t="s">
        <v>0</v>
      </c>
      <c r="H39" s="4" t="s">
        <v>30</v>
      </c>
      <c r="I39" s="4" t="s">
        <v>35</v>
      </c>
    </row>
    <row r="40" spans="1:9" s="1" customFormat="1">
      <c r="A40" s="4" t="s">
        <v>20</v>
      </c>
      <c r="B40" s="4" t="s">
        <v>17</v>
      </c>
      <c r="C40" s="4" t="s">
        <v>16</v>
      </c>
      <c r="D40" s="4" t="s">
        <v>23</v>
      </c>
      <c r="E40" s="4" t="s">
        <v>28</v>
      </c>
      <c r="F40" s="4" t="s">
        <v>11</v>
      </c>
      <c r="G40" s="4" t="s">
        <v>0</v>
      </c>
      <c r="H40" s="4" t="s">
        <v>31</v>
      </c>
      <c r="I40" s="4" t="s">
        <v>36</v>
      </c>
    </row>
    <row r="41" spans="1:9" s="1" customFormat="1">
      <c r="A41" s="4" t="s">
        <v>20</v>
      </c>
      <c r="B41" s="4" t="s">
        <v>17</v>
      </c>
      <c r="C41" s="4" t="s">
        <v>16</v>
      </c>
      <c r="D41" s="4" t="s">
        <v>23</v>
      </c>
      <c r="E41" s="4" t="s">
        <v>28</v>
      </c>
      <c r="F41" s="4" t="s">
        <v>11</v>
      </c>
      <c r="G41" s="4" t="s">
        <v>0</v>
      </c>
      <c r="H41" s="4" t="s">
        <v>32</v>
      </c>
      <c r="I41" s="4" t="s">
        <v>37</v>
      </c>
    </row>
    <row r="42" spans="1:9" s="1" customFormat="1">
      <c r="A42" s="4" t="s">
        <v>20</v>
      </c>
      <c r="B42" s="4" t="s">
        <v>17</v>
      </c>
      <c r="C42" s="4" t="s">
        <v>16</v>
      </c>
      <c r="D42" s="4" t="s">
        <v>23</v>
      </c>
      <c r="E42" s="4" t="s">
        <v>28</v>
      </c>
      <c r="F42" s="4" t="s">
        <v>11</v>
      </c>
      <c r="G42" s="4" t="s">
        <v>0</v>
      </c>
      <c r="H42" s="4" t="s">
        <v>33</v>
      </c>
      <c r="I42" s="4" t="s">
        <v>34</v>
      </c>
    </row>
    <row r="43" spans="1:9" s="1" customFormat="1">
      <c r="A43" s="4" t="s">
        <v>20</v>
      </c>
      <c r="B43" s="4" t="s">
        <v>17</v>
      </c>
      <c r="C43" s="4" t="s">
        <v>16</v>
      </c>
      <c r="D43" s="4" t="s">
        <v>23</v>
      </c>
      <c r="E43" s="4" t="s">
        <v>28</v>
      </c>
      <c r="F43" s="4" t="s">
        <v>11</v>
      </c>
      <c r="G43" s="4" t="s">
        <v>0</v>
      </c>
      <c r="H43" s="4" t="s">
        <v>31</v>
      </c>
      <c r="I43" s="4" t="s">
        <v>35</v>
      </c>
    </row>
    <row r="44" spans="1:9" s="1" customFormat="1">
      <c r="A44" s="4" t="s">
        <v>20</v>
      </c>
      <c r="B44" s="4" t="s">
        <v>17</v>
      </c>
      <c r="C44" s="4" t="s">
        <v>16</v>
      </c>
      <c r="D44" s="4" t="s">
        <v>23</v>
      </c>
      <c r="E44" s="4" t="s">
        <v>28</v>
      </c>
      <c r="F44" s="4" t="s">
        <v>11</v>
      </c>
      <c r="G44" s="4" t="s">
        <v>0</v>
      </c>
      <c r="H44" s="4" t="s">
        <v>31</v>
      </c>
      <c r="I44" s="4" t="s">
        <v>36</v>
      </c>
    </row>
    <row r="45" spans="1:9" s="1" customFormat="1">
      <c r="A45" s="4" t="s">
        <v>20</v>
      </c>
      <c r="B45" s="4" t="s">
        <v>17</v>
      </c>
      <c r="C45" s="4" t="s">
        <v>16</v>
      </c>
      <c r="D45" s="4" t="s">
        <v>23</v>
      </c>
      <c r="E45" s="4" t="s">
        <v>28</v>
      </c>
      <c r="F45" s="4" t="s">
        <v>11</v>
      </c>
      <c r="G45" s="4" t="s">
        <v>0</v>
      </c>
      <c r="H45" s="4" t="s">
        <v>31</v>
      </c>
      <c r="I45" s="4" t="s">
        <v>37</v>
      </c>
    </row>
    <row r="46" spans="1:9" s="1" customFormat="1">
      <c r="A46" s="4" t="s">
        <v>20</v>
      </c>
      <c r="B46" s="4" t="s">
        <v>17</v>
      </c>
      <c r="C46" s="4" t="s">
        <v>16</v>
      </c>
      <c r="D46" s="4" t="s">
        <v>23</v>
      </c>
      <c r="E46" s="4" t="s">
        <v>28</v>
      </c>
      <c r="F46" s="4" t="s">
        <v>11</v>
      </c>
      <c r="G46" s="4" t="s">
        <v>0</v>
      </c>
      <c r="H46" s="4" t="s">
        <v>31</v>
      </c>
      <c r="I46" s="4" t="s">
        <v>34</v>
      </c>
    </row>
    <row r="47" spans="1:9" s="1" customFormat="1">
      <c r="A47" s="4" t="s">
        <v>20</v>
      </c>
      <c r="B47" s="4" t="s">
        <v>17</v>
      </c>
      <c r="C47" s="4" t="s">
        <v>16</v>
      </c>
      <c r="D47" s="4" t="s">
        <v>23</v>
      </c>
      <c r="E47" s="4" t="s">
        <v>28</v>
      </c>
      <c r="F47" s="4" t="s">
        <v>11</v>
      </c>
      <c r="G47" s="4" t="s">
        <v>1</v>
      </c>
      <c r="H47" s="4" t="s">
        <v>32</v>
      </c>
      <c r="I47" s="4" t="s">
        <v>37</v>
      </c>
    </row>
    <row r="48" spans="1:9" s="1" customFormat="1">
      <c r="A48" s="4" t="s">
        <v>20</v>
      </c>
      <c r="B48" s="4" t="s">
        <v>17</v>
      </c>
      <c r="C48" s="4" t="s">
        <v>16</v>
      </c>
      <c r="D48" s="4" t="s">
        <v>23</v>
      </c>
      <c r="E48" s="4" t="s">
        <v>28</v>
      </c>
      <c r="F48" s="4" t="s">
        <v>11</v>
      </c>
      <c r="G48" s="4" t="s">
        <v>0</v>
      </c>
      <c r="H48" s="4" t="s">
        <v>32</v>
      </c>
      <c r="I48" s="4" t="s">
        <v>34</v>
      </c>
    </row>
    <row r="49" spans="1:9" s="1" customFormat="1">
      <c r="A49" s="4" t="s">
        <v>20</v>
      </c>
      <c r="B49" s="4" t="s">
        <v>17</v>
      </c>
      <c r="C49" s="4" t="s">
        <v>16</v>
      </c>
      <c r="D49" s="4" t="s">
        <v>23</v>
      </c>
      <c r="E49" s="4" t="s">
        <v>28</v>
      </c>
      <c r="F49" s="4" t="s">
        <v>11</v>
      </c>
      <c r="G49" s="4" t="s">
        <v>1</v>
      </c>
      <c r="H49" s="4" t="s">
        <v>32</v>
      </c>
      <c r="I49" s="4" t="s">
        <v>35</v>
      </c>
    </row>
    <row r="50" spans="1:9" s="1" customFormat="1">
      <c r="A50" s="4" t="s">
        <v>20</v>
      </c>
      <c r="B50" s="4" t="s">
        <v>17</v>
      </c>
      <c r="C50" s="4" t="s">
        <v>16</v>
      </c>
      <c r="D50" s="4" t="s">
        <v>23</v>
      </c>
      <c r="E50" s="4" t="s">
        <v>28</v>
      </c>
      <c r="F50" s="4" t="s">
        <v>7</v>
      </c>
      <c r="G50" s="4" t="s">
        <v>0</v>
      </c>
      <c r="H50" s="4" t="s">
        <v>32</v>
      </c>
      <c r="I50" s="4" t="s">
        <v>36</v>
      </c>
    </row>
    <row r="51" spans="1:9" s="1" customFormat="1">
      <c r="A51" s="4" t="s">
        <v>20</v>
      </c>
      <c r="B51" s="4" t="s">
        <v>17</v>
      </c>
      <c r="C51" s="4" t="s">
        <v>16</v>
      </c>
      <c r="D51" s="4" t="s">
        <v>23</v>
      </c>
      <c r="E51" s="4" t="s">
        <v>25</v>
      </c>
      <c r="F51" s="4" t="s">
        <v>11</v>
      </c>
      <c r="G51" s="4" t="s">
        <v>0</v>
      </c>
      <c r="H51" s="4" t="s">
        <v>32</v>
      </c>
      <c r="I51" s="4" t="s">
        <v>37</v>
      </c>
    </row>
    <row r="52" spans="1:9" s="1" customFormat="1">
      <c r="A52" s="4" t="s">
        <v>20</v>
      </c>
      <c r="B52" s="4" t="s">
        <v>17</v>
      </c>
      <c r="C52" s="4" t="s">
        <v>16</v>
      </c>
      <c r="D52" s="4" t="s">
        <v>23</v>
      </c>
      <c r="E52" s="4" t="s">
        <v>25</v>
      </c>
      <c r="F52" s="4" t="s">
        <v>11</v>
      </c>
      <c r="G52" s="4" t="s">
        <v>1</v>
      </c>
      <c r="H52" s="4" t="s">
        <v>32</v>
      </c>
      <c r="I52" s="4" t="s">
        <v>34</v>
      </c>
    </row>
    <row r="53" spans="1:9" s="1" customFormat="1">
      <c r="A53" s="4" t="s">
        <v>20</v>
      </c>
      <c r="B53" s="4" t="s">
        <v>17</v>
      </c>
      <c r="C53" s="4" t="s">
        <v>16</v>
      </c>
      <c r="D53" s="4" t="s">
        <v>23</v>
      </c>
      <c r="E53" s="4" t="s">
        <v>25</v>
      </c>
      <c r="F53" s="4" t="s">
        <v>11</v>
      </c>
      <c r="G53" s="4" t="s">
        <v>0</v>
      </c>
      <c r="H53" s="4" t="s">
        <v>32</v>
      </c>
      <c r="I53" s="4" t="s">
        <v>35</v>
      </c>
    </row>
    <row r="54" spans="1:9" s="1" customFormat="1">
      <c r="A54" s="4" t="s">
        <v>20</v>
      </c>
      <c r="B54" s="4" t="s">
        <v>17</v>
      </c>
      <c r="C54" s="4" t="s">
        <v>16</v>
      </c>
      <c r="D54" s="4" t="s">
        <v>23</v>
      </c>
      <c r="E54" s="4" t="s">
        <v>25</v>
      </c>
      <c r="F54" s="4" t="s">
        <v>11</v>
      </c>
      <c r="G54" s="4" t="s">
        <v>0</v>
      </c>
      <c r="H54" s="4" t="s">
        <v>33</v>
      </c>
      <c r="I54" s="4" t="s">
        <v>36</v>
      </c>
    </row>
    <row r="55" spans="1:9" s="1" customFormat="1">
      <c r="A55" s="4" t="s">
        <v>20</v>
      </c>
      <c r="B55" s="4" t="s">
        <v>17</v>
      </c>
      <c r="C55" s="4" t="s">
        <v>16</v>
      </c>
      <c r="D55" s="4" t="s">
        <v>23</v>
      </c>
      <c r="E55" s="4" t="s">
        <v>25</v>
      </c>
      <c r="F55" s="4" t="s">
        <v>11</v>
      </c>
      <c r="G55" s="4" t="s">
        <v>0</v>
      </c>
      <c r="H55" s="4" t="s">
        <v>33</v>
      </c>
      <c r="I55" s="4" t="s">
        <v>37</v>
      </c>
    </row>
    <row r="56" spans="1:9" s="1" customFormat="1">
      <c r="A56" s="4" t="s">
        <v>20</v>
      </c>
      <c r="B56" s="4" t="s">
        <v>17</v>
      </c>
      <c r="C56" s="4" t="s">
        <v>16</v>
      </c>
      <c r="D56" s="4" t="s">
        <v>23</v>
      </c>
      <c r="E56" s="4" t="s">
        <v>25</v>
      </c>
      <c r="F56" s="4" t="s">
        <v>11</v>
      </c>
      <c r="G56" s="4" t="s">
        <v>0</v>
      </c>
      <c r="H56" s="4" t="s">
        <v>33</v>
      </c>
      <c r="I56" s="4" t="s">
        <v>34</v>
      </c>
    </row>
    <row r="57" spans="1:9" s="1" customFormat="1">
      <c r="A57" s="4" t="s">
        <v>20</v>
      </c>
      <c r="B57" s="4" t="s">
        <v>17</v>
      </c>
      <c r="C57" s="4" t="s">
        <v>16</v>
      </c>
      <c r="D57" s="4" t="s">
        <v>23</v>
      </c>
      <c r="E57" s="4" t="s">
        <v>25</v>
      </c>
      <c r="F57" s="4" t="s">
        <v>11</v>
      </c>
      <c r="G57" s="4" t="s">
        <v>0</v>
      </c>
      <c r="H57" s="4" t="s">
        <v>33</v>
      </c>
      <c r="I57" s="4" t="s">
        <v>35</v>
      </c>
    </row>
    <row r="58" spans="1:9" s="1" customFormat="1">
      <c r="A58" s="4" t="s">
        <v>20</v>
      </c>
      <c r="B58" s="4" t="s">
        <v>17</v>
      </c>
      <c r="C58" s="4" t="s">
        <v>16</v>
      </c>
      <c r="D58" s="4" t="s">
        <v>23</v>
      </c>
      <c r="E58" s="4" t="s">
        <v>26</v>
      </c>
      <c r="F58" s="4" t="s">
        <v>11</v>
      </c>
      <c r="G58" s="4" t="s">
        <v>1</v>
      </c>
      <c r="H58" s="4" t="s">
        <v>33</v>
      </c>
      <c r="I58" s="4" t="s">
        <v>36</v>
      </c>
    </row>
    <row r="59" spans="1:9" s="1" customFormat="1">
      <c r="A59" s="4" t="s">
        <v>20</v>
      </c>
      <c r="B59" s="4" t="s">
        <v>17</v>
      </c>
      <c r="C59" s="4" t="s">
        <v>16</v>
      </c>
      <c r="D59" s="4" t="s">
        <v>23</v>
      </c>
      <c r="E59" s="4" t="s">
        <v>26</v>
      </c>
      <c r="F59" s="4" t="s">
        <v>11</v>
      </c>
      <c r="G59" s="4" t="s">
        <v>0</v>
      </c>
      <c r="H59" s="4" t="s">
        <v>33</v>
      </c>
      <c r="I59" s="4" t="s">
        <v>37</v>
      </c>
    </row>
    <row r="60" spans="1:9" s="1" customFormat="1">
      <c r="A60" s="4" t="s">
        <v>20</v>
      </c>
      <c r="B60" s="4" t="s">
        <v>17</v>
      </c>
      <c r="C60" s="4" t="s">
        <v>16</v>
      </c>
      <c r="D60" s="4" t="s">
        <v>23</v>
      </c>
      <c r="E60" s="4" t="s">
        <v>26</v>
      </c>
      <c r="F60" s="4" t="s">
        <v>11</v>
      </c>
      <c r="G60" s="4" t="s">
        <v>0</v>
      </c>
      <c r="H60" s="4" t="s">
        <v>33</v>
      </c>
      <c r="I60" s="4" t="s">
        <v>34</v>
      </c>
    </row>
    <row r="61" spans="1:9" s="1" customFormat="1">
      <c r="A61" s="4" t="s">
        <v>20</v>
      </c>
      <c r="B61" s="4" t="s">
        <v>17</v>
      </c>
      <c r="C61" s="4" t="s">
        <v>16</v>
      </c>
      <c r="D61" s="4" t="s">
        <v>23</v>
      </c>
      <c r="E61" s="4" t="s">
        <v>26</v>
      </c>
      <c r="F61" s="4" t="s">
        <v>11</v>
      </c>
      <c r="G61" s="4" t="s">
        <v>0</v>
      </c>
      <c r="H61" s="4" t="s">
        <v>33</v>
      </c>
      <c r="I61" s="4" t="s">
        <v>35</v>
      </c>
    </row>
    <row r="62" spans="1:9" s="1" customFormat="1">
      <c r="A62" s="4" t="s">
        <v>20</v>
      </c>
      <c r="B62" s="4" t="s">
        <v>17</v>
      </c>
      <c r="C62" s="4" t="s">
        <v>16</v>
      </c>
      <c r="D62" s="4" t="s">
        <v>23</v>
      </c>
      <c r="E62" s="4" t="s">
        <v>26</v>
      </c>
      <c r="F62" s="4" t="s">
        <v>11</v>
      </c>
      <c r="G62" s="4" t="s">
        <v>0</v>
      </c>
      <c r="H62" s="4" t="s">
        <v>33</v>
      </c>
      <c r="I62" s="4" t="s">
        <v>36</v>
      </c>
    </row>
    <row r="63" spans="1:9" s="1" customFormat="1">
      <c r="A63" s="4" t="s">
        <v>20</v>
      </c>
      <c r="B63" s="4" t="s">
        <v>17</v>
      </c>
      <c r="C63" s="4" t="s">
        <v>16</v>
      </c>
      <c r="D63" s="4" t="s">
        <v>23</v>
      </c>
      <c r="E63" s="4" t="s">
        <v>26</v>
      </c>
      <c r="F63" s="4" t="s">
        <v>11</v>
      </c>
      <c r="G63" s="4" t="s">
        <v>1</v>
      </c>
      <c r="H63" s="4" t="s">
        <v>33</v>
      </c>
      <c r="I63" s="4" t="s">
        <v>37</v>
      </c>
    </row>
    <row r="64" spans="1:9" s="1" customFormat="1">
      <c r="A64" s="4" t="s">
        <v>20</v>
      </c>
      <c r="B64" s="4" t="s">
        <v>17</v>
      </c>
      <c r="C64" s="4" t="s">
        <v>16</v>
      </c>
      <c r="D64" s="4" t="s">
        <v>24</v>
      </c>
      <c r="E64" s="4" t="s">
        <v>25</v>
      </c>
      <c r="F64" s="4" t="s">
        <v>11</v>
      </c>
      <c r="G64" s="4" t="s">
        <v>0</v>
      </c>
      <c r="H64" s="4" t="s">
        <v>29</v>
      </c>
      <c r="I64" s="4" t="s">
        <v>34</v>
      </c>
    </row>
    <row r="65" spans="1:9" s="1" customFormat="1">
      <c r="A65" s="4" t="s">
        <v>20</v>
      </c>
      <c r="B65" s="4" t="s">
        <v>17</v>
      </c>
      <c r="C65" s="4" t="s">
        <v>16</v>
      </c>
      <c r="D65" s="4" t="s">
        <v>24</v>
      </c>
      <c r="E65" s="4" t="s">
        <v>25</v>
      </c>
      <c r="F65" s="4" t="s">
        <v>11</v>
      </c>
      <c r="G65" s="4" t="s">
        <v>1</v>
      </c>
      <c r="H65" s="4" t="s">
        <v>29</v>
      </c>
      <c r="I65" s="4" t="s">
        <v>35</v>
      </c>
    </row>
    <row r="66" spans="1:9" s="1" customFormat="1">
      <c r="A66" s="4" t="s">
        <v>20</v>
      </c>
      <c r="B66" s="4" t="s">
        <v>17</v>
      </c>
      <c r="C66" s="4" t="s">
        <v>16</v>
      </c>
      <c r="D66" s="4" t="s">
        <v>24</v>
      </c>
      <c r="E66" s="4" t="s">
        <v>25</v>
      </c>
      <c r="F66" s="4" t="s">
        <v>11</v>
      </c>
      <c r="G66" s="4" t="s">
        <v>1</v>
      </c>
      <c r="H66" s="4" t="s">
        <v>29</v>
      </c>
      <c r="I66" s="4" t="s">
        <v>36</v>
      </c>
    </row>
    <row r="67" spans="1:9" s="1" customFormat="1">
      <c r="A67" s="4" t="s">
        <v>20</v>
      </c>
      <c r="B67" s="4" t="s">
        <v>17</v>
      </c>
      <c r="C67" s="4" t="s">
        <v>16</v>
      </c>
      <c r="D67" s="4" t="s">
        <v>24</v>
      </c>
      <c r="E67" s="4" t="s">
        <v>25</v>
      </c>
      <c r="F67" s="4" t="s">
        <v>11</v>
      </c>
      <c r="G67" s="4" t="s">
        <v>0</v>
      </c>
      <c r="H67" s="4" t="s">
        <v>29</v>
      </c>
      <c r="I67" s="4" t="s">
        <v>37</v>
      </c>
    </row>
    <row r="68" spans="1:9" s="1" customFormat="1">
      <c r="A68" s="4" t="s">
        <v>20</v>
      </c>
      <c r="B68" s="4" t="s">
        <v>17</v>
      </c>
      <c r="C68" s="4" t="s">
        <v>16</v>
      </c>
      <c r="D68" s="4" t="s">
        <v>24</v>
      </c>
      <c r="E68" s="4" t="s">
        <v>25</v>
      </c>
      <c r="F68" s="4" t="s">
        <v>11</v>
      </c>
      <c r="G68" s="4" t="s">
        <v>1</v>
      </c>
      <c r="H68" s="4" t="s">
        <v>29</v>
      </c>
      <c r="I68" s="4" t="s">
        <v>34</v>
      </c>
    </row>
    <row r="69" spans="1:9" s="1" customFormat="1">
      <c r="A69" s="4" t="s">
        <v>20</v>
      </c>
      <c r="B69" s="4" t="s">
        <v>17</v>
      </c>
      <c r="C69" s="4" t="s">
        <v>16</v>
      </c>
      <c r="D69" s="4" t="s">
        <v>24</v>
      </c>
      <c r="E69" s="4" t="s">
        <v>25</v>
      </c>
      <c r="F69" s="4" t="s">
        <v>11</v>
      </c>
      <c r="G69" s="4" t="s">
        <v>0</v>
      </c>
      <c r="H69" s="4" t="s">
        <v>29</v>
      </c>
      <c r="I69" s="4" t="s">
        <v>35</v>
      </c>
    </row>
    <row r="70" spans="1:9" s="1" customFormat="1">
      <c r="A70" s="4" t="s">
        <v>20</v>
      </c>
      <c r="B70" s="4" t="s">
        <v>17</v>
      </c>
      <c r="C70" s="4" t="s">
        <v>16</v>
      </c>
      <c r="D70" s="4" t="s">
        <v>24</v>
      </c>
      <c r="E70" s="4" t="s">
        <v>25</v>
      </c>
      <c r="F70" s="4" t="s">
        <v>11</v>
      </c>
      <c r="G70" s="4" t="s">
        <v>1</v>
      </c>
      <c r="H70" s="4" t="s">
        <v>29</v>
      </c>
      <c r="I70" s="4" t="s">
        <v>36</v>
      </c>
    </row>
    <row r="71" spans="1:9" s="1" customFormat="1">
      <c r="A71" s="4" t="s">
        <v>20</v>
      </c>
      <c r="B71" s="4" t="s">
        <v>17</v>
      </c>
      <c r="C71" s="4" t="s">
        <v>16</v>
      </c>
      <c r="D71" s="4" t="s">
        <v>24</v>
      </c>
      <c r="E71" s="4" t="s">
        <v>25</v>
      </c>
      <c r="F71" s="4" t="s">
        <v>11</v>
      </c>
      <c r="G71" s="4" t="s">
        <v>1</v>
      </c>
      <c r="H71" s="4" t="s">
        <v>30</v>
      </c>
      <c r="I71" s="4" t="s">
        <v>37</v>
      </c>
    </row>
    <row r="72" spans="1:9" s="1" customFormat="1">
      <c r="A72" s="4" t="s">
        <v>20</v>
      </c>
      <c r="B72" s="4" t="s">
        <v>17</v>
      </c>
      <c r="C72" s="4" t="s">
        <v>16</v>
      </c>
      <c r="D72" s="4" t="s">
        <v>24</v>
      </c>
      <c r="E72" s="4" t="s">
        <v>26</v>
      </c>
      <c r="F72" s="4" t="s">
        <v>11</v>
      </c>
      <c r="G72" s="4" t="s">
        <v>0</v>
      </c>
      <c r="H72" s="4" t="s">
        <v>31</v>
      </c>
      <c r="I72" s="4" t="s">
        <v>34</v>
      </c>
    </row>
    <row r="73" spans="1:9" s="1" customFormat="1">
      <c r="A73" s="4" t="s">
        <v>20</v>
      </c>
      <c r="B73" s="4" t="s">
        <v>17</v>
      </c>
      <c r="C73" s="4" t="s">
        <v>16</v>
      </c>
      <c r="D73" s="4" t="s">
        <v>24</v>
      </c>
      <c r="E73" s="4" t="s">
        <v>26</v>
      </c>
      <c r="F73" s="4" t="s">
        <v>11</v>
      </c>
      <c r="G73" s="4" t="s">
        <v>1</v>
      </c>
      <c r="H73" s="4" t="s">
        <v>31</v>
      </c>
      <c r="I73" s="4" t="s">
        <v>35</v>
      </c>
    </row>
    <row r="74" spans="1:9" s="1" customFormat="1">
      <c r="A74" s="4" t="s">
        <v>20</v>
      </c>
      <c r="B74" s="4" t="s">
        <v>17</v>
      </c>
      <c r="C74" s="4" t="s">
        <v>16</v>
      </c>
      <c r="D74" s="4" t="s">
        <v>24</v>
      </c>
      <c r="E74" s="4" t="s">
        <v>26</v>
      </c>
      <c r="F74" s="4" t="s">
        <v>11</v>
      </c>
      <c r="G74" s="4" t="s">
        <v>0</v>
      </c>
      <c r="H74" s="4" t="s">
        <v>31</v>
      </c>
      <c r="I74" s="4" t="s">
        <v>36</v>
      </c>
    </row>
    <row r="75" spans="1:9" s="1" customFormat="1">
      <c r="A75" s="4" t="s">
        <v>20</v>
      </c>
      <c r="B75" s="4" t="s">
        <v>17</v>
      </c>
      <c r="C75" s="4" t="s">
        <v>16</v>
      </c>
      <c r="D75" s="4" t="s">
        <v>24</v>
      </c>
      <c r="E75" s="4" t="s">
        <v>26</v>
      </c>
      <c r="F75" s="4" t="s">
        <v>11</v>
      </c>
      <c r="G75" s="4" t="s">
        <v>0</v>
      </c>
      <c r="H75" s="4" t="s">
        <v>31</v>
      </c>
      <c r="I75" s="4" t="s">
        <v>37</v>
      </c>
    </row>
    <row r="76" spans="1:9" s="1" customFormat="1">
      <c r="A76" s="4" t="s">
        <v>20</v>
      </c>
      <c r="B76" s="4" t="s">
        <v>17</v>
      </c>
      <c r="C76" s="4" t="s">
        <v>16</v>
      </c>
      <c r="D76" s="4" t="s">
        <v>24</v>
      </c>
      <c r="E76" s="4" t="s">
        <v>26</v>
      </c>
      <c r="F76" s="4" t="s">
        <v>11</v>
      </c>
      <c r="G76" s="4" t="s">
        <v>1</v>
      </c>
      <c r="H76" s="4" t="s">
        <v>31</v>
      </c>
      <c r="I76" s="4" t="s">
        <v>34</v>
      </c>
    </row>
    <row r="77" spans="1:9" s="1" customFormat="1">
      <c r="A77" s="4" t="s">
        <v>20</v>
      </c>
      <c r="B77" s="4" t="s">
        <v>17</v>
      </c>
      <c r="C77" s="4" t="s">
        <v>16</v>
      </c>
      <c r="D77" s="4" t="s">
        <v>24</v>
      </c>
      <c r="E77" s="4" t="s">
        <v>26</v>
      </c>
      <c r="F77" s="4" t="s">
        <v>11</v>
      </c>
      <c r="G77" s="4" t="s">
        <v>0</v>
      </c>
      <c r="H77" s="4" t="s">
        <v>31</v>
      </c>
      <c r="I77" s="4" t="s">
        <v>35</v>
      </c>
    </row>
    <row r="78" spans="1:9" s="1" customFormat="1">
      <c r="A78" s="4" t="s">
        <v>20</v>
      </c>
      <c r="B78" s="4" t="s">
        <v>17</v>
      </c>
      <c r="C78" s="4" t="s">
        <v>16</v>
      </c>
      <c r="D78" s="4" t="s">
        <v>24</v>
      </c>
      <c r="E78" s="4" t="s">
        <v>26</v>
      </c>
      <c r="F78" s="4" t="s">
        <v>11</v>
      </c>
      <c r="G78" s="4" t="s">
        <v>1</v>
      </c>
      <c r="H78" s="4" t="s">
        <v>31</v>
      </c>
      <c r="I78" s="4" t="s">
        <v>36</v>
      </c>
    </row>
    <row r="79" spans="1:9" s="1" customFormat="1">
      <c r="A79" s="4" t="s">
        <v>20</v>
      </c>
      <c r="B79" s="4" t="s">
        <v>17</v>
      </c>
      <c r="C79" s="4" t="s">
        <v>16</v>
      </c>
      <c r="D79" s="4" t="s">
        <v>24</v>
      </c>
      <c r="E79" s="4" t="s">
        <v>27</v>
      </c>
      <c r="F79" s="4" t="s">
        <v>11</v>
      </c>
      <c r="G79" s="4" t="s">
        <v>1</v>
      </c>
      <c r="H79" s="4" t="s">
        <v>32</v>
      </c>
      <c r="I79" s="4" t="s">
        <v>36</v>
      </c>
    </row>
    <row r="80" spans="1:9" s="1" customFormat="1">
      <c r="A80" s="4" t="s">
        <v>20</v>
      </c>
      <c r="B80" s="4" t="s">
        <v>17</v>
      </c>
      <c r="C80" s="4" t="s">
        <v>16</v>
      </c>
      <c r="D80" s="4" t="s">
        <v>24</v>
      </c>
      <c r="E80" s="4" t="s">
        <v>27</v>
      </c>
      <c r="F80" s="4" t="s">
        <v>11</v>
      </c>
      <c r="G80" s="4" t="s">
        <v>1</v>
      </c>
      <c r="H80" s="4" t="s">
        <v>32</v>
      </c>
      <c r="I80" s="4" t="s">
        <v>37</v>
      </c>
    </row>
    <row r="81" spans="1:9" s="1" customFormat="1">
      <c r="A81" s="4" t="s">
        <v>20</v>
      </c>
      <c r="B81" s="4" t="s">
        <v>17</v>
      </c>
      <c r="C81" s="4" t="s">
        <v>16</v>
      </c>
      <c r="D81" s="4" t="s">
        <v>24</v>
      </c>
      <c r="E81" s="4" t="s">
        <v>27</v>
      </c>
      <c r="F81" s="4" t="s">
        <v>11</v>
      </c>
      <c r="G81" s="4" t="s">
        <v>1</v>
      </c>
      <c r="H81" s="4" t="s">
        <v>32</v>
      </c>
      <c r="I81" s="4" t="s">
        <v>34</v>
      </c>
    </row>
    <row r="82" spans="1:9" s="1" customFormat="1">
      <c r="A82" s="13" t="s">
        <v>20</v>
      </c>
      <c r="B82" s="13" t="s">
        <v>17</v>
      </c>
      <c r="C82" s="13" t="s">
        <v>16</v>
      </c>
      <c r="D82" s="13" t="s">
        <v>24</v>
      </c>
      <c r="E82" s="13" t="s">
        <v>27</v>
      </c>
      <c r="F82" s="13" t="s">
        <v>11</v>
      </c>
      <c r="G82" s="13" t="s">
        <v>1</v>
      </c>
      <c r="H82" s="13" t="s">
        <v>32</v>
      </c>
      <c r="I82" s="13" t="s">
        <v>35</v>
      </c>
    </row>
  </sheetData>
  <pageMargins left="0.7" right="0.7" top="0.75" bottom="0.75" header="0.3" footer="0.3"/>
  <pageSetup paperSize="274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topLeftCell="B12" zoomScale="85" zoomScaleNormal="85" workbookViewId="0">
      <selection activeCell="K16" sqref="K16"/>
    </sheetView>
  </sheetViews>
  <sheetFormatPr defaultRowHeight="14.4"/>
  <cols>
    <col min="1" max="1" width="21" style="2" customWidth="1"/>
    <col min="2" max="2" width="21.33203125" style="2" customWidth="1"/>
    <col min="3" max="3" width="8.44140625" style="2" customWidth="1"/>
    <col min="4" max="16384" width="8.88671875" style="2"/>
  </cols>
  <sheetData>
    <row r="1" spans="1:9" ht="19.8">
      <c r="A1" s="3" t="s">
        <v>21</v>
      </c>
      <c r="B1" s="3" t="s">
        <v>18</v>
      </c>
      <c r="C1" s="7">
        <f>COUNTIFS('Данные 1'!$A$2:$A$908407,IF($A$1="","*",$A$1),'Данные 1'!$B$2:$B$908407,IF($B$1="","*",$B$1))</f>
        <v>81</v>
      </c>
    </row>
    <row r="2" spans="1:9">
      <c r="F2" s="5" t="s">
        <v>12</v>
      </c>
      <c r="G2" s="5" t="s">
        <v>13</v>
      </c>
      <c r="H2" s="5" t="s">
        <v>14</v>
      </c>
    </row>
    <row r="3" spans="1:9" ht="14.4" customHeight="1">
      <c r="A3" s="12" t="s">
        <v>15</v>
      </c>
      <c r="B3" s="10">
        <f>SUM(D3:D10)</f>
        <v>81</v>
      </c>
      <c r="C3" s="3" t="s">
        <v>10</v>
      </c>
      <c r="D3" s="3">
        <f>SUM(F3:H3)</f>
        <v>19</v>
      </c>
      <c r="E3" s="3" t="s">
        <v>25</v>
      </c>
      <c r="F3" s="3">
        <f>COUNTIFS('Данные 1'!$A$2:$A$82,$A$1,'Данные 1'!$B$2:$B$82,$B$1&amp;"*",'Данные 1'!$D$2:$D$82,"З11 "&amp;"*",'Данные 1'!$E$2:$E$82,$E3,'Данные 1'!$G$2:$G$82,"РФ")</f>
        <v>10</v>
      </c>
      <c r="G3" s="3">
        <f>COUNTIFS('Данные 1'!$A$2:$A$82,$A$1,'Данные 1'!$B$2:$B$82,$B$1&amp;"*",'Данные 1'!$D$2:$D$82,"З12 "&amp;"*",'Данные 1'!$E$2:$E$82,$E3,'Данные 1'!$G$2:$G$82,"РФ")</f>
        <v>6</v>
      </c>
      <c r="H3" s="3">
        <f>COUNTIFS('Данные 1'!$A$2:$A$82,$A$1,'Данные 1'!$B$2:$B$82,$B$1&amp;"*",'Данные 1'!$D$2:$D$82,"З13 "&amp;"*",'Данные 1'!$E$2:$E$82,$E3,'Данные 1'!$G$2:$G$82,"РФ")</f>
        <v>3</v>
      </c>
    </row>
    <row r="4" spans="1:9" ht="14.4" customHeight="1">
      <c r="A4" s="12"/>
      <c r="B4" s="10"/>
      <c r="C4" s="3" t="s">
        <v>10</v>
      </c>
      <c r="D4" s="3">
        <f>SUM(F4:H4)</f>
        <v>17</v>
      </c>
      <c r="E4" s="3" t="s">
        <v>26</v>
      </c>
      <c r="F4" s="3">
        <f>COUNTIFS('Данные 1'!$A$2:$A$82,$A$1,'Данные 1'!$B$2:$B$82,$B$1&amp;"*",'Данные 1'!$D$2:$D$82,"З11 "&amp;"*",'Данные 1'!$E$2:$E$82,$E4,'Данные 1'!$G$2:$G$82,"РФ")</f>
        <v>9</v>
      </c>
      <c r="G4" s="3">
        <f>COUNTIFS('Данные 1'!$A$2:$A$82,$A$1,'Данные 1'!$B$2:$B$82,$B$1&amp;"*",'Данные 1'!$D$2:$D$82,"З12 "&amp;"*",'Данные 1'!$E$2:$E$82,$E4,'Данные 1'!$G$2:$G$82,"РФ")</f>
        <v>4</v>
      </c>
      <c r="H4" s="3">
        <f>COUNTIFS('Данные 1'!$A$2:$A$82,$A$1,'Данные 1'!$B$2:$B$82,$B$1&amp;"*",'Данные 1'!$D$2:$D$82,"З13 "&amp;"*",'Данные 1'!$E$2:$E$82,$E4,'Данные 1'!$G$2:$G$82,"РФ")</f>
        <v>4</v>
      </c>
    </row>
    <row r="5" spans="1:9" ht="14.4" customHeight="1">
      <c r="A5" s="12"/>
      <c r="B5" s="10"/>
      <c r="C5" s="6" t="s">
        <v>10</v>
      </c>
      <c r="D5" s="3">
        <f>SUM(F5:H5)</f>
        <v>6</v>
      </c>
      <c r="E5" s="3" t="s">
        <v>27</v>
      </c>
      <c r="F5" s="3">
        <f>COUNTIFS('Данные 1'!$A$2:$A$82,$A$1,'Данные 1'!$B$2:$B$82,$B$1&amp;"*",'Данные 1'!$D$2:$D$82,"З11 "&amp;"*",'Данные 1'!$E$2:$E$82,$E5,'Данные 1'!$G$2:$G$82,"РФ")</f>
        <v>6</v>
      </c>
      <c r="G5" s="3">
        <f>COUNTIFS('Данные 1'!$A$2:$A$82,$A$1,'Данные 1'!$B$2:$B$82,$B$1&amp;"*",'Данные 1'!$D$2:$D$82,"З12 "&amp;"*",'Данные 1'!$E$2:$E$82,$E5,'Данные 1'!$G$2:$G$82,"РФ")+COUNTIFS('Данные 1'!$A$2:$A$82,$A$1,'Данные 1'!$B$2:$B$82,$B$1&amp;"*",'Данные 1'!$D$2:$D$82,"З12 "&amp;"*",'Данные 1'!$E$2:$E$82,"В дело",'Данные 1'!$G$2:$G$82,"РФ")</f>
        <v>0</v>
      </c>
      <c r="H5" s="3">
        <f>COUNTIFS('Данные 1'!$A$2:$A$82,$A$1,'Данные 1'!$B$2:$B$82,$B$1&amp;"*",'Данные 1'!$D$2:$D$82,"З13 "&amp;"*",'Данные 1'!$E$2:$E$82,$E5,'Данные 1'!$G$2:$G$82,"РФ")+COUNTIFS('Данные 1'!$A$2:$A$82,$A$1,'Данные 1'!$B$2:$B$82,$B$1&amp;"*",'Данные 1'!$D$2:$D$82,"З13 "&amp;"*",'Данные 1'!$E$2:$E$82,"В дело",'Данные 1'!$G$2:$G$82,"РФ")</f>
        <v>0</v>
      </c>
    </row>
    <row r="6" spans="1:9" ht="14.4" customHeight="1">
      <c r="A6" s="12"/>
      <c r="B6" s="10"/>
      <c r="C6" s="6" t="s">
        <v>10</v>
      </c>
      <c r="D6" s="3">
        <f>SUM(F6:H6)</f>
        <v>11</v>
      </c>
      <c r="E6" s="3" t="s">
        <v>28</v>
      </c>
      <c r="F6" s="3">
        <f>COUNTIFS('Данные 1'!$A$2:$A$82,$A$1,'Данные 1'!$B$2:$B$82,$B$1&amp;"*",'Данные 1'!$D$2:$D$82,"З11 "&amp;"*",'Данные 1'!$E$2:$E$82,$E6,'Данные 1'!$G$2:$G$82,"РФ")</f>
        <v>1</v>
      </c>
      <c r="G6" s="3">
        <f>COUNTIFS('Данные 1'!$A$2:$A$82,$A$1,'Данные 1'!$B$2:$B$82,$B$1&amp;"*",'Данные 1'!$D$2:$D$82,"З12 "&amp;"*",'Данные 1'!$E$2:$E$82,$E6,'Данные 1'!$G$2:$G$82,"РФ")</f>
        <v>10</v>
      </c>
      <c r="H6" s="3">
        <f>COUNTIFS('Данные 1'!$A$2:$A$82,$A$1,'Данные 1'!$B$2:$B$82,$B$1&amp;"*",'Данные 1'!$D$2:$D$82,"З13 "&amp;"*",'Данные 1'!$E$2:$E$82,$E6,'Данные 1'!$G$2:$G$82,"РФ")</f>
        <v>0</v>
      </c>
    </row>
    <row r="7" spans="1:9">
      <c r="A7" s="12"/>
      <c r="B7" s="10"/>
      <c r="C7" s="6" t="s">
        <v>38</v>
      </c>
      <c r="D7" s="3">
        <f t="shared" ref="D7:D10" si="0">SUM(F7:H7)</f>
        <v>8</v>
      </c>
      <c r="E7" s="3" t="s">
        <v>25</v>
      </c>
      <c r="F7" s="3">
        <f>COUNTIFS('Данные 1'!$A$2:$A$82,$A$1,'Данные 1'!$B$2:$B$82,$B$1&amp;"*",'Данные 1'!$D$2:$D$82,F$2&amp;"*",'Данные 1'!$E$2:$E$82,$E7,'Данные 1'!$G$2:$G$82,"Суб")</f>
        <v>2</v>
      </c>
      <c r="G7" s="3">
        <f>COUNTIFS('Данные 1'!$A$2:$A$82,$A$1,'Данные 1'!$B$2:$B$82,$B$1&amp;"*",'Данные 1'!$D$2:$D$82,G$2&amp;"*",'Данные 1'!$E$2:$E$82,$E7,'Данные 1'!$G$2:$G$82,"Суб")</f>
        <v>1</v>
      </c>
      <c r="H7" s="3">
        <f>COUNTIFS('Данные 1'!$A$2:$A$82,$A$1,'Данные 1'!$B$2:$B$82,$B$1&amp;"*",'Данные 1'!$D$2:$D$82,H$2&amp;"*",'Данные 1'!$E$2:$E$82,$E7,'Данные 1'!$G$2:$G$82,"Суб")</f>
        <v>5</v>
      </c>
    </row>
    <row r="8" spans="1:9">
      <c r="A8" s="12"/>
      <c r="B8" s="10"/>
      <c r="C8" s="6" t="s">
        <v>38</v>
      </c>
      <c r="D8" s="3">
        <f t="shared" si="0"/>
        <v>11</v>
      </c>
      <c r="E8" s="3" t="s">
        <v>26</v>
      </c>
      <c r="F8" s="3">
        <f>COUNTIFS('Данные 1'!$A$2:$A$82,$A$1,'Данные 1'!$B$2:$B$82,$B$1&amp;"*",'Данные 1'!$D$2:$D$82,F$2&amp;"*",'Данные 1'!$E$2:$E$82,$E8,'Данные 1'!$G$2:$G$82,"Суб")</f>
        <v>6</v>
      </c>
      <c r="G8" s="3">
        <f>COUNTIFS('Данные 1'!$A$2:$A$82,$A$1,'Данные 1'!$B$2:$B$82,$B$1&amp;"*",'Данные 1'!$D$2:$D$82,G$2&amp;"*",'Данные 1'!$E$2:$E$82,$E8,'Данные 1'!$G$2:$G$82,"Суб")</f>
        <v>2</v>
      </c>
      <c r="H8" s="3">
        <f>COUNTIFS('Данные 1'!$A$2:$A$82,$A$1,'Данные 1'!$B$2:$B$82,$B$1&amp;"*",'Данные 1'!$D$2:$D$82,H$2&amp;"*",'Данные 1'!$E$2:$E$82,$E8,'Данные 1'!$G$2:$G$82,"Суб")</f>
        <v>3</v>
      </c>
    </row>
    <row r="9" spans="1:9">
      <c r="A9" s="12"/>
      <c r="B9" s="10"/>
      <c r="C9" s="6" t="s">
        <v>38</v>
      </c>
      <c r="D9" s="3">
        <f t="shared" si="0"/>
        <v>7</v>
      </c>
      <c r="E9" s="3" t="s">
        <v>27</v>
      </c>
      <c r="F9" s="3">
        <f>COUNTIFS('Данные 1'!$A$2:$A$82,$A$1,'Данные 1'!$B$2:$B$82,$B$1&amp;"*",'Данные 1'!$D$2:$D$82,F$2&amp;"*",'Данные 1'!$E$2:$E$82,$E9,'Данные 1'!$G$2:$G$82,"Суб")</f>
        <v>3</v>
      </c>
      <c r="G9" s="3">
        <f>COUNTIFS('Данные 1'!$A$2:$A$82,$A$1,'Данные 1'!$B$2:$B$82,$B$1&amp;"*",'Данные 1'!$D$2:$D$82,G$2&amp;"*",'Данные 1'!$E$2:$E$82,$E9,'Данные 1'!$G$2:$G$82,"Суб")</f>
        <v>0</v>
      </c>
      <c r="H9" s="3">
        <f>COUNTIFS('Данные 1'!$A$2:$A$82,$A$1,'Данные 1'!$B$2:$B$82,$B$1&amp;"*",'Данные 1'!$D$2:$D$82,H$2&amp;"*",'Данные 1'!$E$2:$E$82,$E9,'Данные 1'!$G$2:$G$82,"Суб")</f>
        <v>4</v>
      </c>
    </row>
    <row r="10" spans="1:9">
      <c r="A10" s="12"/>
      <c r="B10" s="10"/>
      <c r="C10" s="6" t="s">
        <v>38</v>
      </c>
      <c r="D10" s="3">
        <f t="shared" si="0"/>
        <v>2</v>
      </c>
      <c r="E10" s="3" t="s">
        <v>28</v>
      </c>
      <c r="F10" s="3">
        <f>COUNTIFS('Данные 1'!$A$2:$A$82,$A$1,'Данные 1'!$B$2:$B$82,$B$1&amp;"*",'Данные 1'!$D$2:$D$82,F$2&amp;"*",'Данные 1'!$E$2:$E$82,$E10,'Данные 1'!$G$2:$G$82,"Суб")</f>
        <v>0</v>
      </c>
      <c r="G10" s="3">
        <f>COUNTIFS('Данные 1'!$A$2:$A$82,$A$1,'Данные 1'!$B$2:$B$82,$B$1&amp;"*",'Данные 1'!$D$2:$D$82,G$2&amp;"*",'Данные 1'!$E$2:$E$82,$E10,'Данные 1'!$G$2:$G$82,"Суб")</f>
        <v>2</v>
      </c>
      <c r="H10" s="3">
        <f>COUNTIFS('Данные 1'!$A$2:$A$82,$A$1,'Данные 1'!$B$2:$B$82,$B$1&amp;"*",'Данные 1'!$D$2:$D$82,H$2&amp;"*",'Данные 1'!$E$2:$E$82,$E10,'Данные 1'!$G$2:$G$82,"Суб")</f>
        <v>0</v>
      </c>
    </row>
    <row r="13" spans="1:9">
      <c r="A13" s="2" t="s">
        <v>39</v>
      </c>
    </row>
    <row r="15" spans="1:9">
      <c r="G15" s="5" t="s">
        <v>12</v>
      </c>
      <c r="H15" s="5" t="s">
        <v>13</v>
      </c>
      <c r="I15" s="5" t="s">
        <v>14</v>
      </c>
    </row>
    <row r="16" spans="1:9">
      <c r="A16" s="10" t="str">
        <f>A3</f>
        <v>ВОПРОС1</v>
      </c>
      <c r="B16" s="11">
        <f>SUM(D16:D39)</f>
        <v>81</v>
      </c>
      <c r="C16" s="9" t="str">
        <f>C3</f>
        <v>рф</v>
      </c>
      <c r="D16" s="9">
        <f>SUM(G16:I19)</f>
        <v>19</v>
      </c>
      <c r="E16" s="9" t="str">
        <f>E3</f>
        <v>КОМП 1</v>
      </c>
      <c r="F16" s="3" t="s">
        <v>29</v>
      </c>
      <c r="G16" s="6">
        <f>COUNTIFS('Данные 1'!$A$2:$A$82,$A$1,'Данные 1'!$B$2:$B$82,$B$1&amp;"*",'Данные 1'!$D$2:$D$82,G$15&amp;"*",'Данные 1'!$E$2:$E$82,$E16,'Данные 1'!$G$2:$G$82,"РФ",'Данные 1'!$H$2:$H$82,$F16)</f>
        <v>4</v>
      </c>
      <c r="H16" s="6">
        <f>COUNTIFS('Данные 1'!$A$2:$A$82,$A$1,'Данные 1'!$B$2:$B$82,$B$1&amp;"*",'Данные 1'!$D$2:$D$82,H$15&amp;"*",'Данные 1'!$E$2:$E$82,$E16,'Данные 1'!$G$2:$G$82,"РФ",'Данные 1'!$H$2:$H$82,$F16)</f>
        <v>0</v>
      </c>
      <c r="I16" s="6">
        <f>COUNTIFS('Данные 1'!$A$2:$A$82,$A$1,'Данные 1'!$B$2:$B$82,$B$1&amp;"*",'Данные 1'!$D$2:$D$82,I$15&amp;"*",'Данные 1'!$E$2:$E$82,$E16,'Данные 1'!$G$2:$G$82,"РФ",'Данные 1'!$H$2:$H$82,$F16)</f>
        <v>3</v>
      </c>
    </row>
    <row r="17" spans="1:9">
      <c r="A17" s="10"/>
      <c r="B17" s="11"/>
      <c r="C17" s="9"/>
      <c r="D17" s="9"/>
      <c r="E17" s="9"/>
      <c r="F17" s="3" t="s">
        <v>31</v>
      </c>
      <c r="G17" s="6">
        <f>COUNTIFS('Данные 1'!$A$2:$A$82,$A$1,'Данные 1'!$B$2:$B$82,$B$1&amp;"*",'Данные 1'!$D$2:$D$82,G$15&amp;"*",'Данные 1'!$E$2:$E$82,$E16,'Данные 1'!$G$2:$G$82,"РФ",'Данные 1'!$H$2:$H$82,$F17)</f>
        <v>3</v>
      </c>
      <c r="H17" s="6">
        <f>COUNTIFS('Данные 1'!$A$2:$A$82,$A$1,'Данные 1'!$B$2:$B$82,$B$1&amp;"*",'Данные 1'!$D$2:$D$82,H$15&amp;"*",'Данные 1'!$E$2:$E$82,$E16,'Данные 1'!$G$2:$G$82,"РФ",'Данные 1'!$H$2:$H$82,$F17)</f>
        <v>0</v>
      </c>
      <c r="I17" s="6">
        <f>COUNTIFS('Данные 1'!$A$2:$A$82,$A$1,'Данные 1'!$B$2:$B$82,$B$1&amp;"*",'Данные 1'!$D$2:$D$82,I$15&amp;"*",'Данные 1'!$E$2:$E$82,$E16,'Данные 1'!$G$2:$G$82,"РФ",'Данные 1'!$H$2:$H$82,$F17)</f>
        <v>0</v>
      </c>
    </row>
    <row r="18" spans="1:9">
      <c r="A18" s="10"/>
      <c r="B18" s="11"/>
      <c r="C18" s="9"/>
      <c r="D18" s="9"/>
      <c r="E18" s="9"/>
      <c r="F18" s="3" t="s">
        <v>32</v>
      </c>
      <c r="G18" s="6">
        <f>COUNTIFS('Данные 1'!$A$2:$A$82,$A$1,'Данные 1'!$B$2:$B$82,$B$1&amp;"*",'Данные 1'!$D$2:$D$82,G$15&amp;"*",'Данные 1'!$E$2:$E$82,$E16,'Данные 1'!$G$2:$G$82,"РФ",'Данные 1'!$H$2:$H$82,$F18)</f>
        <v>3</v>
      </c>
      <c r="H18" s="6">
        <f>COUNTIFS('Данные 1'!$A$2:$A$82,$A$1,'Данные 1'!$B$2:$B$82,$B$1&amp;"*",'Данные 1'!$D$2:$D$82,H$15&amp;"*",'Данные 1'!$E$2:$E$82,$E16,'Данные 1'!$G$2:$G$82,"РФ",'Данные 1'!$H$2:$H$82,$F18)</f>
        <v>2</v>
      </c>
      <c r="I18" s="6">
        <f>COUNTIFS('Данные 1'!$A$2:$A$82,$A$1,'Данные 1'!$B$2:$B$82,$B$1&amp;"*",'Данные 1'!$D$2:$D$82,I$15&amp;"*",'Данные 1'!$E$2:$E$82,$E16,'Данные 1'!$G$2:$G$82,"РФ",'Данные 1'!$H$2:$H$82,$F18)</f>
        <v>0</v>
      </c>
    </row>
    <row r="19" spans="1:9">
      <c r="A19" s="10"/>
      <c r="B19" s="11"/>
      <c r="C19" s="9"/>
      <c r="D19" s="9"/>
      <c r="E19" s="9"/>
      <c r="F19" s="3" t="s">
        <v>33</v>
      </c>
      <c r="G19" s="6">
        <f>COUNTIFS('Данные 1'!$A$2:$A$82,$A$1,'Данные 1'!$B$2:$B$82,$B$1&amp;"*",'Данные 1'!$D$2:$D$82,G$15&amp;"*",'Данные 1'!$E$2:$E$82,$E16,'Данные 1'!$G$2:$G$82,"РФ",'Данные 1'!$H$2:$H$82,$F19)</f>
        <v>0</v>
      </c>
      <c r="H19" s="6">
        <f>COUNTIFS('Данные 1'!$A$2:$A$82,$A$1,'Данные 1'!$B$2:$B$82,$B$1&amp;"*",'Данные 1'!$D$2:$D$82,H$15&amp;"*",'Данные 1'!$E$2:$E$82,$E16,'Данные 1'!$G$2:$G$82,"РФ",'Данные 1'!$H$2:$H$82,$F19)</f>
        <v>4</v>
      </c>
      <c r="I19" s="6">
        <f>COUNTIFS('Данные 1'!$A$2:$A$82,$A$1,'Данные 1'!$B$2:$B$82,$B$1&amp;"*",'Данные 1'!$D$2:$D$82,I$15&amp;"*",'Данные 1'!$E$2:$E$82,$E16,'Данные 1'!$G$2:$G$82,"РФ",'Данные 1'!$H$2:$H$82,$F19)</f>
        <v>0</v>
      </c>
    </row>
    <row r="20" spans="1:9">
      <c r="A20" s="10"/>
      <c r="B20" s="11"/>
      <c r="C20" s="9"/>
      <c r="D20" s="9">
        <f>SUM(G20:I23)</f>
        <v>17</v>
      </c>
      <c r="E20" s="9" t="str">
        <f>E4</f>
        <v>КОМП 2</v>
      </c>
      <c r="F20" s="3" t="s">
        <v>30</v>
      </c>
      <c r="G20" s="6">
        <f>COUNTIFS('Данные 1'!$A$2:$A$82,$A$1,'Данные 1'!$B$2:$B$82,$B$1&amp;"*",'Данные 1'!$D$2:$D$82,G$15&amp;"*",'Данные 1'!$E$2:$E$82,$E20,'Данные 1'!$G$2:$G$82,"РФ",'Данные 1'!$H$2:$H$82,$F20)</f>
        <v>4</v>
      </c>
      <c r="H20" s="6">
        <f>COUNTIFS('Данные 1'!$A$2:$A$82,$A$1,'Данные 1'!$B$2:$B$82,$B$1&amp;"*",'Данные 1'!$D$2:$D$82,H$15&amp;"*",'Данные 1'!$E$2:$E$82,$E20,'Данные 1'!$G$2:$G$82,"РФ",'Данные 1'!$H$2:$H$82,$F20)</f>
        <v>0</v>
      </c>
      <c r="I20" s="6">
        <f>COUNTIFS('Данные 1'!$A$2:$A$82,$A$1,'Данные 1'!$B$2:$B$82,$B$1&amp;"*",'Данные 1'!$D$2:$D$82,I$15&amp;"*",'Данные 1'!$E$2:$E$82,$E20,'Данные 1'!$G$2:$G$82,"РФ",'Данные 1'!$H$2:$H$82,$F20)</f>
        <v>0</v>
      </c>
    </row>
    <row r="21" spans="1:9">
      <c r="A21" s="10"/>
      <c r="B21" s="11"/>
      <c r="C21" s="9"/>
      <c r="D21" s="9"/>
      <c r="E21" s="9"/>
      <c r="F21" s="3" t="s">
        <v>31</v>
      </c>
      <c r="G21" s="6">
        <f>COUNTIFS('Данные 1'!$A$2:$A$82,$A$1,'Данные 1'!$B$2:$B$82,$B$1&amp;"*",'Данные 1'!$D$2:$D$82,G$15&amp;"*",'Данные 1'!$E$2:$E$82,$E20,'Данные 1'!$G$2:$G$82,"РФ",'Данные 1'!$H$2:$H$82,$F21)</f>
        <v>0</v>
      </c>
      <c r="H21" s="6">
        <f>COUNTIFS('Данные 1'!$A$2:$A$82,$A$1,'Данные 1'!$B$2:$B$82,$B$1&amp;"*",'Данные 1'!$D$2:$D$82,H$15&amp;"*",'Данные 1'!$E$2:$E$82,$E20,'Данные 1'!$G$2:$G$82,"РФ",'Данные 1'!$H$2:$H$82,$F21)</f>
        <v>0</v>
      </c>
      <c r="I21" s="6">
        <f>COUNTIFS('Данные 1'!$A$2:$A$82,$A$1,'Данные 1'!$B$2:$B$82,$B$1&amp;"*",'Данные 1'!$D$2:$D$82,I$15&amp;"*",'Данные 1'!$E$2:$E$82,$E20,'Данные 1'!$G$2:$G$82,"РФ",'Данные 1'!$H$2:$H$82,$F21)</f>
        <v>4</v>
      </c>
    </row>
    <row r="22" spans="1:9">
      <c r="A22" s="10"/>
      <c r="B22" s="11"/>
      <c r="C22" s="9"/>
      <c r="D22" s="9"/>
      <c r="E22" s="9"/>
      <c r="F22" s="3" t="s">
        <v>32</v>
      </c>
      <c r="G22" s="6">
        <f>COUNTIFS('Данные 1'!$A$2:$A$82,$A$1,'Данные 1'!$B$2:$B$82,$B$1&amp;"*",'Данные 1'!$D$2:$D$82,G$15&amp;"*",'Данные 1'!$E$2:$E$82,$E20,'Данные 1'!$G$2:$G$82,"РФ",'Данные 1'!$H$2:$H$82,$F22)</f>
        <v>2</v>
      </c>
      <c r="H22" s="6">
        <f>COUNTIFS('Данные 1'!$A$2:$A$82,$A$1,'Данные 1'!$B$2:$B$82,$B$1&amp;"*",'Данные 1'!$D$2:$D$82,H$15&amp;"*",'Данные 1'!$E$2:$E$82,$E20,'Данные 1'!$G$2:$G$82,"РФ",'Данные 1'!$H$2:$H$82,$F22)</f>
        <v>0</v>
      </c>
      <c r="I22" s="6">
        <f>COUNTIFS('Данные 1'!$A$2:$A$82,$A$1,'Данные 1'!$B$2:$B$82,$B$1&amp;"*",'Данные 1'!$D$2:$D$82,I$15&amp;"*",'Данные 1'!$E$2:$E$82,$E20,'Данные 1'!$G$2:$G$82,"РФ",'Данные 1'!$H$2:$H$82,$F22)</f>
        <v>0</v>
      </c>
    </row>
    <row r="23" spans="1:9">
      <c r="A23" s="10"/>
      <c r="B23" s="11"/>
      <c r="C23" s="9"/>
      <c r="D23" s="9"/>
      <c r="E23" s="9"/>
      <c r="F23" s="3" t="s">
        <v>33</v>
      </c>
      <c r="G23" s="6">
        <f>COUNTIFS('Данные 1'!$A$2:$A$82,$A$1,'Данные 1'!$B$2:$B$82,$B$1&amp;"*",'Данные 1'!$D$2:$D$82,G$15&amp;"*",'Данные 1'!$E$2:$E$82,$E20,'Данные 1'!$G$2:$G$82,"РФ",'Данные 1'!$H$2:$H$82,$F23)</f>
        <v>3</v>
      </c>
      <c r="H23" s="6">
        <f>COUNTIFS('Данные 1'!$A$2:$A$82,$A$1,'Данные 1'!$B$2:$B$82,$B$1&amp;"*",'Данные 1'!$D$2:$D$82,H$15&amp;"*",'Данные 1'!$E$2:$E$82,$E20,'Данные 1'!$G$2:$G$82,"РФ",'Данные 1'!$H$2:$H$82,$F23)</f>
        <v>4</v>
      </c>
      <c r="I23" s="6">
        <f>COUNTIFS('Данные 1'!$A$2:$A$82,$A$1,'Данные 1'!$B$2:$B$82,$B$1&amp;"*",'Данные 1'!$D$2:$D$82,I$15&amp;"*",'Данные 1'!$E$2:$E$82,$E20,'Данные 1'!$G$2:$G$82,"РФ",'Данные 1'!$H$2:$H$82,$F23)</f>
        <v>0</v>
      </c>
    </row>
    <row r="24" spans="1:9" ht="15.6">
      <c r="A24" s="10"/>
      <c r="B24" s="11"/>
      <c r="C24" s="9"/>
      <c r="D24" s="8">
        <f>SUM(G24:I24)</f>
        <v>6</v>
      </c>
      <c r="E24" s="8" t="str">
        <f>E5</f>
        <v>КОМП 3</v>
      </c>
      <c r="F24" s="3" t="s">
        <v>29</v>
      </c>
      <c r="G24" s="6">
        <f>COUNTIFS('Данные 1'!$A$2:$A$82,$A$1,'Данные 1'!$B$2:$B$82,$B$1&amp;"*",'Данные 1'!$D$2:$D$82,G$15&amp;"*",'Данные 1'!$E$2:$E$82,$E24,'Данные 1'!$G$2:$G$82,"РФ",'Данные 1'!$H$2:$H$82,$F24)</f>
        <v>6</v>
      </c>
      <c r="H24" s="6">
        <f>COUNTIFS('Данные 1'!$A$2:$A$82,$A$1,'Данные 1'!$B$2:$B$82,$B$1&amp;"*",'Данные 1'!$D$2:$D$82,H$15&amp;"*",'Данные 1'!$E$2:$E$82,$E24,'Данные 1'!$G$2:$G$82,"РФ",'Данные 1'!$H$2:$H$82,$F24)</f>
        <v>0</v>
      </c>
      <c r="I24" s="6">
        <f>COUNTIFS('Данные 1'!$A$2:$A$82,$A$1,'Данные 1'!$B$2:$B$82,$B$1&amp;"*",'Данные 1'!$D$2:$D$82,I$15&amp;"*",'Данные 1'!$E$2:$E$82,$E24,'Данные 1'!$G$2:$G$82,"РФ",'Данные 1'!$H$2:$H$82,$F24)</f>
        <v>0</v>
      </c>
    </row>
    <row r="25" spans="1:9">
      <c r="A25" s="10"/>
      <c r="B25" s="11"/>
      <c r="C25" s="9"/>
      <c r="D25" s="9">
        <f>SUM(G25:I29)</f>
        <v>11</v>
      </c>
      <c r="E25" s="9" t="str">
        <f>E6</f>
        <v>КОМП 4</v>
      </c>
      <c r="F25" s="3" t="s">
        <v>29</v>
      </c>
      <c r="G25" s="6">
        <f>COUNTIFS('Данные 1'!$A$2:$A$82,$A$1,'Данные 1'!$B$2:$B$82,$B$1&amp;"*",'Данные 1'!$D$2:$D$82,G$15&amp;"*",'Данные 1'!$E$2:$E$82,$E25,'Данные 1'!$G$2:$G$82,"РФ",'Данные 1'!$H$2:$H$82,$F25)</f>
        <v>1</v>
      </c>
      <c r="H25" s="6">
        <f>COUNTIFS('Данные 1'!$A$2:$A$82,$A$1,'Данные 1'!$B$2:$B$82,$B$1&amp;"*",'Данные 1'!$D$2:$D$82,H$15&amp;"*",'Данные 1'!$E$2:$E$82,$E25,'Данные 1'!$G$2:$G$82,"РФ",'Данные 1'!$H$2:$H$82,$F25)</f>
        <v>0</v>
      </c>
      <c r="I25" s="6">
        <f>COUNTIFS('Данные 1'!$A$2:$A$82,$A$1,'Данные 1'!$B$2:$B$82,$B$1&amp;"*",'Данные 1'!$D$2:$D$82,I$15&amp;"*",'Данные 1'!$E$2:$E$82,$E25,'Данные 1'!$G$2:$G$82,"РФ",'Данные 1'!$H$2:$H$82,$F25)</f>
        <v>0</v>
      </c>
    </row>
    <row r="26" spans="1:9">
      <c r="A26" s="10"/>
      <c r="B26" s="11"/>
      <c r="C26" s="9"/>
      <c r="D26" s="9"/>
      <c r="E26" s="9"/>
      <c r="F26" s="3" t="s">
        <v>30</v>
      </c>
      <c r="G26" s="6">
        <f>COUNTIFS('Данные 1'!$A$2:$A$82,$A$1,'Данные 1'!$B$2:$B$82,$B$1&amp;"*",'Данные 1'!$D$2:$D$82,G$15&amp;"*",'Данные 1'!$E$2:$E$82,$E25,'Данные 1'!$G$2:$G$82,"РФ",'Данные 1'!$H$2:$H$82,$F26)</f>
        <v>0</v>
      </c>
      <c r="H26" s="6">
        <f>COUNTIFS('Данные 1'!$A$2:$A$82,$A$1,'Данные 1'!$B$2:$B$82,$B$1&amp;"*",'Данные 1'!$D$2:$D$82,H$15&amp;"*",'Данные 1'!$E$2:$E$82,$E25,'Данные 1'!$G$2:$G$82,"РФ",'Данные 1'!$H$2:$H$82,$F26)</f>
        <v>1</v>
      </c>
      <c r="I26" s="6">
        <f>COUNTIFS('Данные 1'!$A$2:$A$82,$A$1,'Данные 1'!$B$2:$B$82,$B$1&amp;"*",'Данные 1'!$D$2:$D$82,I$15&amp;"*",'Данные 1'!$E$2:$E$82,$E25,'Данные 1'!$G$2:$G$82,"РФ",'Данные 1'!$H$2:$H$82,$F26)</f>
        <v>0</v>
      </c>
    </row>
    <row r="27" spans="1:9">
      <c r="A27" s="10"/>
      <c r="B27" s="11"/>
      <c r="C27" s="9"/>
      <c r="D27" s="9"/>
      <c r="E27" s="9"/>
      <c r="F27" s="3" t="s">
        <v>31</v>
      </c>
      <c r="G27" s="6">
        <f>COUNTIFS('Данные 1'!$A$2:$A$82,$A$1,'Данные 1'!$B$2:$B$82,$B$1&amp;"*",'Данные 1'!$D$2:$D$82,G$15&amp;"*",'Данные 1'!$E$2:$E$82,$E25,'Данные 1'!$G$2:$G$82,"РФ",'Данные 1'!$H$2:$H$82,$F27)</f>
        <v>0</v>
      </c>
      <c r="H27" s="6">
        <f>COUNTIFS('Данные 1'!$A$2:$A$82,$A$1,'Данные 1'!$B$2:$B$82,$B$1&amp;"*",'Данные 1'!$D$2:$D$82,H$15&amp;"*",'Данные 1'!$E$2:$E$82,$E25,'Данные 1'!$G$2:$G$82,"РФ",'Данные 1'!$H$2:$H$82,$F27)</f>
        <v>5</v>
      </c>
      <c r="I27" s="6">
        <f>COUNTIFS('Данные 1'!$A$2:$A$82,$A$1,'Данные 1'!$B$2:$B$82,$B$1&amp;"*",'Данные 1'!$D$2:$D$82,I$15&amp;"*",'Данные 1'!$E$2:$E$82,$E25,'Данные 1'!$G$2:$G$82,"РФ",'Данные 1'!$H$2:$H$82,$F27)</f>
        <v>0</v>
      </c>
    </row>
    <row r="28" spans="1:9">
      <c r="A28" s="10"/>
      <c r="B28" s="11"/>
      <c r="C28" s="9"/>
      <c r="D28" s="9"/>
      <c r="E28" s="9"/>
      <c r="F28" s="3" t="s">
        <v>32</v>
      </c>
      <c r="G28" s="6">
        <f>COUNTIFS('Данные 1'!$A$2:$A$82,$A$1,'Данные 1'!$B$2:$B$82,$B$1&amp;"*",'Данные 1'!$D$2:$D$82,G$15&amp;"*",'Данные 1'!$E$2:$E$82,$E25,'Данные 1'!$G$2:$G$82,"РФ",'Данные 1'!$H$2:$H$82,$F28)</f>
        <v>0</v>
      </c>
      <c r="H28" s="6">
        <f>COUNTIFS('Данные 1'!$A$2:$A$82,$A$1,'Данные 1'!$B$2:$B$82,$B$1&amp;"*",'Данные 1'!$D$2:$D$82,H$15&amp;"*",'Данные 1'!$E$2:$E$82,$E25,'Данные 1'!$G$2:$G$82,"РФ",'Данные 1'!$H$2:$H$82,$F28)</f>
        <v>3</v>
      </c>
      <c r="I28" s="6">
        <f>COUNTIFS('Данные 1'!$A$2:$A$82,$A$1,'Данные 1'!$B$2:$B$82,$B$1&amp;"*",'Данные 1'!$D$2:$D$82,I$15&amp;"*",'Данные 1'!$E$2:$E$82,$E25,'Данные 1'!$G$2:$G$82,"РФ",'Данные 1'!$H$2:$H$82,$F28)</f>
        <v>0</v>
      </c>
    </row>
    <row r="29" spans="1:9">
      <c r="A29" s="10"/>
      <c r="B29" s="11"/>
      <c r="C29" s="9"/>
      <c r="D29" s="9"/>
      <c r="E29" s="9"/>
      <c r="F29" s="3" t="s">
        <v>33</v>
      </c>
      <c r="G29" s="6">
        <f>COUNTIFS('Данные 1'!$A$2:$A$82,$A$1,'Данные 1'!$B$2:$B$82,$B$1&amp;"*",'Данные 1'!$D$2:$D$82,G$15&amp;"*",'Данные 1'!$E$2:$E$82,$E25,'Данные 1'!$G$2:$G$82,"РФ",'Данные 1'!$H$2:$H$82,$F29)</f>
        <v>0</v>
      </c>
      <c r="H29" s="6">
        <f>COUNTIFS('Данные 1'!$A$2:$A$82,$A$1,'Данные 1'!$B$2:$B$82,$B$1&amp;"*",'Данные 1'!$D$2:$D$82,H$15&amp;"*",'Данные 1'!$E$2:$E$82,$E25,'Данные 1'!$G$2:$G$82,"РФ",'Данные 1'!$H$2:$H$82,$F29)</f>
        <v>1</v>
      </c>
      <c r="I29" s="6">
        <f>COUNTIFS('Данные 1'!$A$2:$A$82,$A$1,'Данные 1'!$B$2:$B$82,$B$1&amp;"*",'Данные 1'!$D$2:$D$82,I$15&amp;"*",'Данные 1'!$E$2:$E$82,$E25,'Данные 1'!$G$2:$G$82,"РФ",'Данные 1'!$H$2:$H$82,$F29)</f>
        <v>0</v>
      </c>
    </row>
    <row r="30" spans="1:9">
      <c r="A30" s="10"/>
      <c r="B30" s="11"/>
      <c r="C30" s="9" t="str">
        <f>C7</f>
        <v>суб</v>
      </c>
      <c r="D30" s="9">
        <f>SUM(G30:I32)</f>
        <v>8</v>
      </c>
      <c r="E30" s="9" t="str">
        <f>E7</f>
        <v>КОМП 1</v>
      </c>
      <c r="F30" s="3" t="s">
        <v>29</v>
      </c>
      <c r="G30" s="6">
        <f>COUNTIFS('Данные 1'!$A$2:$A$82,$A$1,'Данные 1'!$B$2:$B$82,$B$1&amp;"*",'Данные 1'!$D$2:$D$82,G$15&amp;"*",'Данные 1'!$E$2:$E$82,$E30,'Данные 1'!$G$2:$G$82,"Суб",'Данные 1'!$H$2:$H$82,$F30)</f>
        <v>1</v>
      </c>
      <c r="H30" s="6">
        <f>COUNTIFS('Данные 1'!$A$2:$A$82,$A$1,'Данные 1'!$B$2:$B$82,$B$1&amp;"*",'Данные 1'!$D$2:$D$82,H$15&amp;"*",'Данные 1'!$E$2:$E$82,$E30,'Данные 1'!$G$2:$G$82,"Суб",'Данные 1'!$H$2:$H$82,$F30)</f>
        <v>0</v>
      </c>
      <c r="I30" s="6">
        <f>COUNTIFS('Данные 1'!$A$2:$A$82,$A$1,'Данные 1'!$B$2:$B$82,$B$1&amp;"*",'Данные 1'!$D$2:$D$82,I$15&amp;"*",'Данные 1'!$E$2:$E$82,$E30,'Данные 1'!$G$2:$G$82,"Суб",'Данные 1'!$H$2:$H$82,$F30)</f>
        <v>4</v>
      </c>
    </row>
    <row r="31" spans="1:9">
      <c r="A31" s="10"/>
      <c r="B31" s="11"/>
      <c r="C31" s="9"/>
      <c r="D31" s="9"/>
      <c r="E31" s="9"/>
      <c r="F31" s="3" t="s">
        <v>30</v>
      </c>
      <c r="G31" s="6">
        <f>COUNTIFS('Данные 1'!$A$2:$A$82,$A$1,'Данные 1'!$B$2:$B$82,$B$1&amp;"*",'Данные 1'!$D$2:$D$82,G$15&amp;"*",'Данные 1'!$E$2:$E$82,$E30,'Данные 1'!$G$2:$G$82,"Суб",'Данные 1'!$H$2:$H$82,$F31)</f>
        <v>0</v>
      </c>
      <c r="H31" s="6">
        <f>COUNTIFS('Данные 1'!$A$2:$A$82,$A$1,'Данные 1'!$B$2:$B$82,$B$1&amp;"*",'Данные 1'!$D$2:$D$82,H$15&amp;"*",'Данные 1'!$E$2:$E$82,$E30,'Данные 1'!$G$2:$G$82,"Суб",'Данные 1'!$H$2:$H$82,$F31)</f>
        <v>0</v>
      </c>
      <c r="I31" s="6">
        <f>COUNTIFS('Данные 1'!$A$2:$A$82,$A$1,'Данные 1'!$B$2:$B$82,$B$1&amp;"*",'Данные 1'!$D$2:$D$82,I$15&amp;"*",'Данные 1'!$E$2:$E$82,$E30,'Данные 1'!$G$2:$G$82,"Суб",'Данные 1'!$H$2:$H$82,$F31)</f>
        <v>1</v>
      </c>
    </row>
    <row r="32" spans="1:9">
      <c r="A32" s="10"/>
      <c r="B32" s="11"/>
      <c r="C32" s="9"/>
      <c r="D32" s="9"/>
      <c r="E32" s="9"/>
      <c r="F32" s="3" t="s">
        <v>32</v>
      </c>
      <c r="G32" s="6">
        <f>COUNTIFS('Данные 1'!$A$2:$A$82,$A$1,'Данные 1'!$B$2:$B$82,$B$1&amp;"*",'Данные 1'!$D$2:$D$82,G$15&amp;"*",'Данные 1'!$E$2:$E$82,$E30,'Данные 1'!$G$2:$G$82,"Суб",'Данные 1'!$H$2:$H$82,$F32)</f>
        <v>1</v>
      </c>
      <c r="H32" s="6">
        <f>COUNTIFS('Данные 1'!$A$2:$A$82,$A$1,'Данные 1'!$B$2:$B$82,$B$1&amp;"*",'Данные 1'!$D$2:$D$82,H$15&amp;"*",'Данные 1'!$E$2:$E$82,$E30,'Данные 1'!$G$2:$G$82,"Суб",'Данные 1'!$H$2:$H$82,$F32)</f>
        <v>1</v>
      </c>
      <c r="I32" s="6">
        <f>COUNTIFS('Данные 1'!$A$2:$A$82,$A$1,'Данные 1'!$B$2:$B$82,$B$1&amp;"*",'Данные 1'!$D$2:$D$82,I$15&amp;"*",'Данные 1'!$E$2:$E$82,$E30,'Данные 1'!$G$2:$G$82,"Суб",'Данные 1'!$H$2:$H$82,$F32)</f>
        <v>0</v>
      </c>
    </row>
    <row r="33" spans="1:9">
      <c r="A33" s="10"/>
      <c r="B33" s="11"/>
      <c r="C33" s="9"/>
      <c r="D33" s="9">
        <f>SUM(G33:I36)</f>
        <v>11</v>
      </c>
      <c r="E33" s="9" t="str">
        <f>E4</f>
        <v>КОМП 2</v>
      </c>
      <c r="F33" s="3" t="s">
        <v>30</v>
      </c>
      <c r="G33" s="6">
        <f>COUNTIFS('Данные 1'!$A$2:$A$82,$A$1,'Данные 1'!$B$2:$B$82,$B$1&amp;"*",'Данные 1'!$D$2:$D$82,G$15&amp;"*",'Данные 1'!$E$2:$E$82,$E33,'Данные 1'!$G$2:$G$82,"Суб",'Данные 1'!$H$2:$H$82,$F33)</f>
        <v>2</v>
      </c>
      <c r="H33" s="6">
        <f>COUNTIFS('Данные 1'!$A$2:$A$82,$A$1,'Данные 1'!$B$2:$B$82,$B$1&amp;"*",'Данные 1'!$D$2:$D$82,H$15&amp;"*",'Данные 1'!$E$2:$E$82,$E33,'Данные 1'!$G$2:$G$82,"Суб",'Данные 1'!$H$2:$H$82,$F33)</f>
        <v>0</v>
      </c>
      <c r="I33" s="6">
        <f>COUNTIFS('Данные 1'!$A$2:$A$82,$A$1,'Данные 1'!$B$2:$B$82,$B$1&amp;"*",'Данные 1'!$D$2:$D$82,I$15&amp;"*",'Данные 1'!$E$2:$E$82,$E33,'Данные 1'!$G$2:$G$82,"Суб",'Данные 1'!$H$2:$H$82,$F33)</f>
        <v>0</v>
      </c>
    </row>
    <row r="34" spans="1:9">
      <c r="A34" s="10"/>
      <c r="B34" s="11"/>
      <c r="C34" s="9"/>
      <c r="D34" s="9"/>
      <c r="E34" s="9"/>
      <c r="F34" s="3" t="s">
        <v>31</v>
      </c>
      <c r="G34" s="6">
        <f>COUNTIFS('Данные 1'!$A$2:$A$82,$A$1,'Данные 1'!$B$2:$B$82,$B$1&amp;"*",'Данные 1'!$D$2:$D$82,G$15&amp;"*",'Данные 1'!$E$2:$E$82,$E33,'Данные 1'!$G$2:$G$82,"Суб",'Данные 1'!$H$2:$H$82,$F34)</f>
        <v>0</v>
      </c>
      <c r="H34" s="6">
        <f>COUNTIFS('Данные 1'!$A$2:$A$82,$A$1,'Данные 1'!$B$2:$B$82,$B$1&amp;"*",'Данные 1'!$D$2:$D$82,H$15&amp;"*",'Данные 1'!$E$2:$E$82,$E33,'Данные 1'!$G$2:$G$82,"Суб",'Данные 1'!$H$2:$H$82,$F34)</f>
        <v>0</v>
      </c>
      <c r="I34" s="6">
        <f>COUNTIFS('Данные 1'!$A$2:$A$82,$A$1,'Данные 1'!$B$2:$B$82,$B$1&amp;"*",'Данные 1'!$D$2:$D$82,I$15&amp;"*",'Данные 1'!$E$2:$E$82,$E33,'Данные 1'!$G$2:$G$82,"Суб",'Данные 1'!$H$2:$H$82,$F34)</f>
        <v>3</v>
      </c>
    </row>
    <row r="35" spans="1:9">
      <c r="A35" s="10"/>
      <c r="B35" s="11"/>
      <c r="C35" s="9"/>
      <c r="D35" s="9"/>
      <c r="E35" s="9"/>
      <c r="F35" s="3" t="s">
        <v>32</v>
      </c>
      <c r="G35" s="6">
        <f>COUNTIFS('Данные 1'!$A$2:$A$82,$A$1,'Данные 1'!$B$2:$B$82,$B$1&amp;"*",'Данные 1'!$D$2:$D$82,G$15&amp;"*",'Данные 1'!$E$2:$E$82,$E33,'Данные 1'!$G$2:$G$82,"Суб",'Данные 1'!$H$2:$H$82,$F35)</f>
        <v>1</v>
      </c>
      <c r="H35" s="6">
        <f>COUNTIFS('Данные 1'!$A$2:$A$82,$A$1,'Данные 1'!$B$2:$B$82,$B$1&amp;"*",'Данные 1'!$D$2:$D$82,H$15&amp;"*",'Данные 1'!$E$2:$E$82,$E33,'Данные 1'!$G$2:$G$82,"Суб",'Данные 1'!$H$2:$H$82,$F35)</f>
        <v>0</v>
      </c>
      <c r="I35" s="6">
        <f>COUNTIFS('Данные 1'!$A$2:$A$82,$A$1,'Данные 1'!$B$2:$B$82,$B$1&amp;"*",'Данные 1'!$D$2:$D$82,I$15&amp;"*",'Данные 1'!$E$2:$E$82,$E33,'Данные 1'!$G$2:$G$82,"Суб",'Данные 1'!$H$2:$H$82,$F35)</f>
        <v>0</v>
      </c>
    </row>
    <row r="36" spans="1:9">
      <c r="A36" s="10"/>
      <c r="B36" s="11"/>
      <c r="C36" s="9"/>
      <c r="D36" s="9"/>
      <c r="E36" s="9"/>
      <c r="F36" s="3" t="s">
        <v>33</v>
      </c>
      <c r="G36" s="6">
        <f>COUNTIFS('Данные 1'!$A$2:$A$82,$A$1,'Данные 1'!$B$2:$B$82,$B$1&amp;"*",'Данные 1'!$D$2:$D$82,G$15&amp;"*",'Данные 1'!$E$2:$E$82,$E33,'Данные 1'!$G$2:$G$82,"Суб",'Данные 1'!$H$2:$H$82,$F36)</f>
        <v>3</v>
      </c>
      <c r="H36" s="6">
        <f>COUNTIFS('Данные 1'!$A$2:$A$82,$A$1,'Данные 1'!$B$2:$B$82,$B$1&amp;"*",'Данные 1'!$D$2:$D$82,H$15&amp;"*",'Данные 1'!$E$2:$E$82,$E33,'Данные 1'!$G$2:$G$82,"Суб",'Данные 1'!$H$2:$H$82,$F36)</f>
        <v>2</v>
      </c>
      <c r="I36" s="6">
        <f>COUNTIFS('Данные 1'!$A$2:$A$82,$A$1,'Данные 1'!$B$2:$B$82,$B$1&amp;"*",'Данные 1'!$D$2:$D$82,I$15&amp;"*",'Данные 1'!$E$2:$E$82,$E33,'Данные 1'!$G$2:$G$82,"Суб",'Данные 1'!$H$2:$H$82,$F36)</f>
        <v>0</v>
      </c>
    </row>
    <row r="37" spans="1:9">
      <c r="A37" s="10"/>
      <c r="B37" s="11"/>
      <c r="C37" s="9"/>
      <c r="D37" s="9">
        <f>SUM(G37:I38)</f>
        <v>7</v>
      </c>
      <c r="E37" s="9" t="str">
        <f>E9</f>
        <v>КОМП 3</v>
      </c>
      <c r="F37" s="3" t="s">
        <v>32</v>
      </c>
      <c r="G37" s="6">
        <f>COUNTIFS('Данные 1'!$A$2:$A$82,$A$1,'Данные 1'!$B$2:$B$82,$B$1&amp;"*",'Данные 1'!$D$2:$D$82,G$15&amp;"*",'Данные 1'!$E$2:$E$82,$E37,'Данные 1'!$G$2:$G$82,"Суб",'Данные 1'!$H$2:$H$82,$F37)</f>
        <v>0</v>
      </c>
      <c r="H37" s="6">
        <f>COUNTIFS('Данные 1'!$A$2:$A$82,$A$1,'Данные 1'!$B$2:$B$82,$B$1&amp;"*",'Данные 1'!$D$2:$D$82,H$15&amp;"*",'Данные 1'!$E$2:$E$82,$E37,'Данные 1'!$G$2:$G$82,"Суб",'Данные 1'!$H$2:$H$82,$F37)</f>
        <v>0</v>
      </c>
      <c r="I37" s="6">
        <f>COUNTIFS('Данные 1'!$A$2:$A$82,$A$1,'Данные 1'!$B$2:$B$82,$B$1&amp;"*",'Данные 1'!$D$2:$D$82,I$15&amp;"*",'Данные 1'!$E$2:$E$82,$E37,'Данные 1'!$G$2:$G$82,"Суб",'Данные 1'!$H$2:$H$82,$F37)</f>
        <v>4</v>
      </c>
    </row>
    <row r="38" spans="1:9">
      <c r="A38" s="10"/>
      <c r="B38" s="11"/>
      <c r="C38" s="9"/>
      <c r="D38" s="9"/>
      <c r="E38" s="9"/>
      <c r="F38" s="3" t="s">
        <v>33</v>
      </c>
      <c r="G38" s="6">
        <f>COUNTIFS('Данные 1'!$A$2:$A$82,$A$1,'Данные 1'!$B$2:$B$82,$B$1&amp;"*",'Данные 1'!$D$2:$D$82,G$15&amp;"*",'Данные 1'!$E$2:$E$82,$E37,'Данные 1'!$G$2:$G$82,"Суб",'Данные 1'!$H$2:$H$82,$F38)</f>
        <v>3</v>
      </c>
      <c r="H38" s="6">
        <f>COUNTIFS('Данные 1'!$A$2:$A$82,$A$1,'Данные 1'!$B$2:$B$82,$B$1&amp;"*",'Данные 1'!$D$2:$D$82,H$15&amp;"*",'Данные 1'!$E$2:$E$82,$E37,'Данные 1'!$G$2:$G$82,"Суб",'Данные 1'!$H$2:$H$82,$F38)</f>
        <v>0</v>
      </c>
      <c r="I38" s="6">
        <f>COUNTIFS('Данные 1'!$A$2:$A$82,$A$1,'Данные 1'!$B$2:$B$82,$B$1&amp;"*",'Данные 1'!$D$2:$D$82,I$15&amp;"*",'Данные 1'!$E$2:$E$82,$E37,'Данные 1'!$G$2:$G$82,"Суб",'Данные 1'!$H$2:$H$82,$F38)</f>
        <v>0</v>
      </c>
    </row>
    <row r="39" spans="1:9" ht="18" customHeight="1">
      <c r="A39" s="10"/>
      <c r="B39" s="11"/>
      <c r="C39" s="9"/>
      <c r="D39" s="8">
        <f>SUM(G39:I39)</f>
        <v>2</v>
      </c>
      <c r="E39" s="8" t="str">
        <f>E10</f>
        <v>КОМП 4</v>
      </c>
      <c r="F39" s="3" t="s">
        <v>32</v>
      </c>
      <c r="G39" s="6">
        <f>COUNTIFS('Данные 1'!$A$2:$A$82,$A$1,'Данные 1'!$B$2:$B$82,$B$1&amp;"*",'Данные 1'!$D$2:$D$82,G$15&amp;"*",'Данные 1'!$E$2:$E$82,$E39,'Данные 1'!$G$2:$G$82,"Суб",'Данные 1'!$H$2:$H$82,$F39)</f>
        <v>0</v>
      </c>
      <c r="H39" s="6">
        <f>COUNTIFS('Данные 1'!$A$2:$A$82,$A$1,'Данные 1'!$B$2:$B$82,$B$1&amp;"*",'Данные 1'!$D$2:$D$82,H$15&amp;"*",'Данные 1'!$E$2:$E$82,$E39,'Данные 1'!$G$2:$G$82,"Суб",'Данные 1'!$H$2:$H$82,$F39)</f>
        <v>2</v>
      </c>
      <c r="I39" s="6">
        <f>COUNTIFS('Данные 1'!$A$2:$A$82,$A$1,'Данные 1'!$B$2:$B$82,$B$1&amp;"*",'Данные 1'!$D$2:$D$82,I$15&amp;"*",'Данные 1'!$E$2:$E$82,$E39,'Данные 1'!$G$2:$G$82,"Суб",'Данные 1'!$H$2:$H$82,$F39)</f>
        <v>0</v>
      </c>
    </row>
  </sheetData>
  <mergeCells count="18">
    <mergeCell ref="B3:B10"/>
    <mergeCell ref="A3:A10"/>
    <mergeCell ref="D16:D19"/>
    <mergeCell ref="D33:D36"/>
    <mergeCell ref="E33:E36"/>
    <mergeCell ref="D37:D38"/>
    <mergeCell ref="E37:E38"/>
    <mergeCell ref="A16:A39"/>
    <mergeCell ref="B16:B39"/>
    <mergeCell ref="C16:C29"/>
    <mergeCell ref="C30:C39"/>
    <mergeCell ref="E16:E19"/>
    <mergeCell ref="D20:D23"/>
    <mergeCell ref="E20:E23"/>
    <mergeCell ref="D25:D29"/>
    <mergeCell ref="E25:E29"/>
    <mergeCell ref="D30:D32"/>
    <mergeCell ref="E30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 1</vt:lpstr>
      <vt:lpstr>Тапблица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2015-03-06T05:40:53Z</dcterms:created>
  <dcterms:modified xsi:type="dcterms:W3CDTF">2015-03-19T16:03:32Z</dcterms:modified>
</cp:coreProperties>
</file>