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F:\Trading\"/>
    </mc:Choice>
  </mc:AlternateContent>
  <bookViews>
    <workbookView xWindow="0" yWindow="0" windowWidth="23865" windowHeight="5610"/>
  </bookViews>
  <sheets>
    <sheet name="Ввод данных" sheetId="2" r:id="rId1"/>
    <sheet name="Расчет данных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3" l="1"/>
  <c r="B4" i="3"/>
  <c r="C4" i="3"/>
  <c r="D4" i="3"/>
  <c r="E4" i="3"/>
  <c r="F4" i="3"/>
  <c r="G4" i="3"/>
  <c r="H4" i="3"/>
  <c r="K4" i="3" s="1"/>
  <c r="I4" i="3"/>
  <c r="L4" i="3"/>
  <c r="M4" i="3"/>
  <c r="A5" i="3"/>
  <c r="B5" i="3"/>
  <c r="C5" i="3"/>
  <c r="D5" i="3"/>
  <c r="E5" i="3"/>
  <c r="F5" i="3"/>
  <c r="G5" i="3"/>
  <c r="H5" i="3"/>
  <c r="K5" i="3" s="1"/>
  <c r="I5" i="3"/>
  <c r="L5" i="3"/>
  <c r="M5" i="3"/>
  <c r="A6" i="3"/>
  <c r="B6" i="3"/>
  <c r="C6" i="3"/>
  <c r="D6" i="3"/>
  <c r="E6" i="3"/>
  <c r="F6" i="3"/>
  <c r="G6" i="3"/>
  <c r="H6" i="3"/>
  <c r="K6" i="3" s="1"/>
  <c r="I6" i="3"/>
  <c r="L6" i="3"/>
  <c r="M6" i="3"/>
  <c r="A7" i="3"/>
  <c r="B7" i="3"/>
  <c r="C7" i="3"/>
  <c r="D7" i="3"/>
  <c r="E7" i="3"/>
  <c r="F7" i="3"/>
  <c r="G7" i="3"/>
  <c r="H7" i="3"/>
  <c r="K7" i="3" s="1"/>
  <c r="I7" i="3"/>
  <c r="L7" i="3"/>
  <c r="M7" i="3"/>
  <c r="A8" i="3"/>
  <c r="B8" i="3"/>
  <c r="C8" i="3"/>
  <c r="D8" i="3"/>
  <c r="E8" i="3"/>
  <c r="F8" i="3"/>
  <c r="G8" i="3"/>
  <c r="H8" i="3"/>
  <c r="I8" i="3"/>
  <c r="L8" i="3"/>
  <c r="M8" i="3"/>
  <c r="K8" i="3"/>
  <c r="A9" i="3"/>
  <c r="B9" i="3"/>
  <c r="C9" i="3"/>
  <c r="D9" i="3"/>
  <c r="E9" i="3"/>
  <c r="F9" i="3"/>
  <c r="G9" i="3"/>
  <c r="H9" i="3"/>
  <c r="K9" i="3" s="1"/>
  <c r="I9" i="3"/>
  <c r="L9" i="3"/>
  <c r="M9" i="3"/>
  <c r="A10" i="3"/>
  <c r="B10" i="3"/>
  <c r="C10" i="3"/>
  <c r="D10" i="3"/>
  <c r="E10" i="3"/>
  <c r="F10" i="3"/>
  <c r="G10" i="3"/>
  <c r="H10" i="3"/>
  <c r="K10" i="3" s="1"/>
  <c r="I10" i="3"/>
  <c r="L10" i="3"/>
  <c r="M10" i="3"/>
  <c r="A11" i="3"/>
  <c r="B11" i="3"/>
  <c r="C11" i="3"/>
  <c r="D11" i="3"/>
  <c r="E11" i="3"/>
  <c r="F11" i="3"/>
  <c r="G11" i="3"/>
  <c r="H11" i="3"/>
  <c r="K11" i="3" s="1"/>
  <c r="I11" i="3"/>
  <c r="L11" i="3"/>
  <c r="M11" i="3"/>
  <c r="A12" i="3"/>
  <c r="B12" i="3"/>
  <c r="C12" i="3"/>
  <c r="D12" i="3"/>
  <c r="E12" i="3"/>
  <c r="F12" i="3"/>
  <c r="G12" i="3"/>
  <c r="H12" i="3"/>
  <c r="K12" i="3" s="1"/>
  <c r="I12" i="3"/>
  <c r="L12" i="3"/>
  <c r="M12" i="3"/>
  <c r="N12" i="3" l="1"/>
  <c r="O12" i="3" s="1"/>
  <c r="P12" i="3" s="1"/>
  <c r="N6" i="3"/>
  <c r="O6" i="3" s="1"/>
  <c r="P6" i="3" s="1"/>
  <c r="N5" i="3"/>
  <c r="O5" i="3" s="1"/>
  <c r="P5" i="3" s="1"/>
  <c r="J12" i="3"/>
  <c r="J8" i="3"/>
  <c r="J6" i="3"/>
  <c r="N10" i="3"/>
  <c r="O10" i="3" s="1"/>
  <c r="P10" i="3" s="1"/>
  <c r="N9" i="3"/>
  <c r="O9" i="3" s="1"/>
  <c r="P9" i="3" s="1"/>
  <c r="N8" i="3"/>
  <c r="O8" i="3" s="1"/>
  <c r="P8" i="3" s="1"/>
  <c r="N7" i="3"/>
  <c r="O7" i="3" s="1"/>
  <c r="P7" i="3" s="1"/>
  <c r="J5" i="3"/>
  <c r="N11" i="3"/>
  <c r="O11" i="3" s="1"/>
  <c r="P11" i="3" s="1"/>
  <c r="J10" i="3"/>
  <c r="J9" i="3"/>
  <c r="J4" i="3"/>
  <c r="N4" i="3"/>
  <c r="O4" i="3" s="1"/>
  <c r="J11" i="3"/>
  <c r="J7" i="3"/>
  <c r="P4" i="3" l="1"/>
</calcChain>
</file>

<file path=xl/sharedStrings.xml><?xml version="1.0" encoding="utf-8"?>
<sst xmlns="http://schemas.openxmlformats.org/spreadsheetml/2006/main" count="72" uniqueCount="30">
  <si>
    <t>Дата</t>
  </si>
  <si>
    <t>Объем</t>
  </si>
  <si>
    <t>Комиссия</t>
  </si>
  <si>
    <t>Gross</t>
  </si>
  <si>
    <t>Net</t>
  </si>
  <si>
    <t>Направление</t>
  </si>
  <si>
    <t>Время</t>
  </si>
  <si>
    <t>AEE</t>
  </si>
  <si>
    <t>Long</t>
  </si>
  <si>
    <t>Вход</t>
  </si>
  <si>
    <t>Выход</t>
  </si>
  <si>
    <t>Ticker</t>
  </si>
  <si>
    <t>Цена</t>
  </si>
  <si>
    <t>Метод</t>
  </si>
  <si>
    <t>DYN</t>
  </si>
  <si>
    <t>CHK</t>
  </si>
  <si>
    <t>Short</t>
  </si>
  <si>
    <t>AR</t>
  </si>
  <si>
    <t>RIG</t>
  </si>
  <si>
    <t>SDRL</t>
  </si>
  <si>
    <t>JCP</t>
  </si>
  <si>
    <t>Брокер</t>
  </si>
  <si>
    <t>UT</t>
  </si>
  <si>
    <t>а</t>
  </si>
  <si>
    <t>б</t>
  </si>
  <si>
    <t>Ввод данных по сделкам</t>
  </si>
  <si>
    <t>Tick</t>
  </si>
  <si>
    <t>Комиссия общ.</t>
  </si>
  <si>
    <t>Расчет данных по сделкам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</si>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</sst>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;@"/>
    <numFmt numFmtId="165" formatCode="h:mm;@"/>
    <numFmt numFmtId="166" formatCode="#,##0.000"/>
    <numFmt numFmtId="168" formatCode="#,##0.00_ ;[Red]\-#,##0.00\ "/>
    <numFmt numFmtId="170" formatCode="0.00_ ;[Red]\-0.00\ 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16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1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3" fontId="0" fillId="0" borderId="0" xfId="0" applyNumberFormat="1"/>
    <xf numFmtId="4" fontId="0" fillId="0" borderId="0" xfId="0" applyNumberFormat="1"/>
    <xf numFmtId="166" fontId="0" fillId="0" borderId="0" xfId="0" applyNumberFormat="1"/>
    <xf numFmtId="164" fontId="0" fillId="0" borderId="0" xfId="0" applyNumberFormat="1" applyAlignment="1">
      <alignment horizontal="center"/>
    </xf>
    <xf numFmtId="16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5" fontId="0" fillId="0" borderId="0" xfId="0" applyNumberFormat="1"/>
    <xf numFmtId="4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0" fillId="0" borderId="0" xfId="0" applyNumberFormat="1"/>
    <xf numFmtId="4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168" fontId="0" fillId="0" borderId="0" xfId="0" applyNumberFormat="1"/>
    <xf numFmtId="168" fontId="0" fillId="0" borderId="0" xfId="0" applyNumberFormat="1" applyFill="1" applyAlignment="1">
      <alignment horizontal="center" vertical="center"/>
    </xf>
    <xf numFmtId="170" fontId="0" fillId="0" borderId="0" xfId="0" applyNumberFormat="1"/>
    <xf numFmtId="170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8" fontId="1" fillId="0" borderId="0" xfId="0" applyNumberFormat="1" applyFont="1" applyAlignment="1">
      <alignment horizontal="center" vertical="center"/>
    </xf>
    <xf numFmtId="17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D24" sqref="D24"/>
    </sheetView>
  </sheetViews>
  <sheetFormatPr defaultRowHeight="15" x14ac:dyDescent="0.25"/>
  <cols>
    <col min="1" max="1" width="10.140625" style="1" bestFit="1" customWidth="1"/>
    <col min="2" max="2" width="12.42578125" style="3" customWidth="1"/>
    <col min="3" max="4" width="9.140625" style="5"/>
    <col min="5" max="5" width="12.85546875" style="3" customWidth="1"/>
    <col min="6" max="7" width="9.140625" style="6"/>
    <col min="8" max="8" width="9.140625" style="2"/>
    <col min="9" max="9" width="9.7109375" style="7" customWidth="1"/>
    <col min="10" max="11" width="9.140625" style="3"/>
  </cols>
  <sheetData>
    <row r="1" spans="1:11" s="15" customFormat="1" x14ac:dyDescent="0.25">
      <c r="A1" s="33" t="s">
        <v>25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s="15" customFormat="1" x14ac:dyDescent="0.25">
      <c r="A2" s="33" t="s">
        <v>0</v>
      </c>
      <c r="B2" s="30" t="s">
        <v>11</v>
      </c>
      <c r="C2" s="34" t="s">
        <v>6</v>
      </c>
      <c r="D2" s="34"/>
      <c r="E2" s="30" t="s">
        <v>5</v>
      </c>
      <c r="F2" s="35" t="s">
        <v>12</v>
      </c>
      <c r="G2" s="35"/>
      <c r="H2" s="31" t="s">
        <v>1</v>
      </c>
      <c r="I2" s="32" t="s">
        <v>27</v>
      </c>
      <c r="J2" s="30" t="s">
        <v>13</v>
      </c>
      <c r="K2" s="30"/>
    </row>
    <row r="3" spans="1:11" s="15" customFormat="1" x14ac:dyDescent="0.25">
      <c r="A3" s="33"/>
      <c r="B3" s="30"/>
      <c r="C3" s="4" t="s">
        <v>9</v>
      </c>
      <c r="D3" s="4" t="s">
        <v>10</v>
      </c>
      <c r="E3" s="30"/>
      <c r="F3" s="16" t="s">
        <v>9</v>
      </c>
      <c r="G3" s="16" t="s">
        <v>10</v>
      </c>
      <c r="H3" s="31"/>
      <c r="I3" s="32"/>
      <c r="J3" s="15" t="s">
        <v>9</v>
      </c>
      <c r="K3" s="15" t="s">
        <v>10</v>
      </c>
    </row>
    <row r="4" spans="1:11" x14ac:dyDescent="0.25">
      <c r="A4" s="8">
        <v>42060</v>
      </c>
      <c r="B4" s="3" t="s">
        <v>7</v>
      </c>
      <c r="C4" s="5">
        <v>0.48680555555555555</v>
      </c>
      <c r="D4" s="5">
        <v>0.5229166666666667</v>
      </c>
      <c r="E4" s="3" t="s">
        <v>8</v>
      </c>
      <c r="F4" s="6">
        <v>43.77</v>
      </c>
      <c r="G4" s="6">
        <v>43.88</v>
      </c>
      <c r="H4" s="2">
        <v>200</v>
      </c>
      <c r="I4" s="7">
        <v>1.444</v>
      </c>
      <c r="J4" s="3" t="s">
        <v>23</v>
      </c>
      <c r="K4" s="3" t="s">
        <v>24</v>
      </c>
    </row>
    <row r="5" spans="1:11" x14ac:dyDescent="0.25">
      <c r="A5" s="8">
        <v>42060</v>
      </c>
      <c r="B5" s="3" t="s">
        <v>14</v>
      </c>
      <c r="C5" s="5">
        <v>0.43055555555555558</v>
      </c>
      <c r="D5" s="5">
        <v>0.43124999999999997</v>
      </c>
      <c r="E5" s="3" t="s">
        <v>16</v>
      </c>
      <c r="F5" s="6">
        <v>28.984999999999999</v>
      </c>
      <c r="G5" s="6">
        <v>29.08</v>
      </c>
      <c r="H5" s="2">
        <v>400</v>
      </c>
      <c r="I5" s="7">
        <v>2.766</v>
      </c>
      <c r="J5" s="3" t="s">
        <v>23</v>
      </c>
      <c r="K5" s="3" t="s">
        <v>24</v>
      </c>
    </row>
    <row r="6" spans="1:11" x14ac:dyDescent="0.25">
      <c r="A6" s="8">
        <v>42060</v>
      </c>
      <c r="B6" s="3" t="s">
        <v>15</v>
      </c>
      <c r="C6" s="5">
        <v>0.61319444444444449</v>
      </c>
      <c r="D6" s="5">
        <v>0.62152777777777779</v>
      </c>
      <c r="E6" s="3" t="s">
        <v>16</v>
      </c>
      <c r="F6" s="6">
        <v>18.001999999999999</v>
      </c>
      <c r="G6" s="6">
        <v>18.07</v>
      </c>
      <c r="H6" s="2">
        <v>200</v>
      </c>
      <c r="I6" s="7">
        <v>1.034</v>
      </c>
      <c r="J6" s="3" t="s">
        <v>23</v>
      </c>
      <c r="K6" s="3" t="s">
        <v>24</v>
      </c>
    </row>
    <row r="7" spans="1:11" x14ac:dyDescent="0.25">
      <c r="A7" s="8">
        <v>42060</v>
      </c>
      <c r="B7" s="3" t="s">
        <v>15</v>
      </c>
      <c r="C7" s="5">
        <v>0.64236111111111105</v>
      </c>
      <c r="D7" s="5">
        <v>0.65138888888888891</v>
      </c>
      <c r="E7" s="3" t="s">
        <v>16</v>
      </c>
      <c r="F7" s="6">
        <v>17.98</v>
      </c>
      <c r="G7" s="6">
        <v>18.02</v>
      </c>
      <c r="H7" s="2">
        <v>400</v>
      </c>
      <c r="I7" s="7">
        <v>2.3679999999999999</v>
      </c>
      <c r="J7" s="3" t="s">
        <v>23</v>
      </c>
      <c r="K7" s="3" t="s">
        <v>24</v>
      </c>
    </row>
    <row r="8" spans="1:11" x14ac:dyDescent="0.25">
      <c r="A8" s="8">
        <v>42060</v>
      </c>
      <c r="B8" s="3" t="s">
        <v>15</v>
      </c>
      <c r="C8" s="5">
        <v>0.65138888888888891</v>
      </c>
      <c r="D8" s="5">
        <v>0.65347222222222223</v>
      </c>
      <c r="E8" s="3" t="s">
        <v>8</v>
      </c>
      <c r="F8" s="6">
        <v>18.010000000000002</v>
      </c>
      <c r="G8" s="6">
        <v>17.940000000000001</v>
      </c>
      <c r="H8" s="2">
        <v>400</v>
      </c>
      <c r="I8" s="7">
        <v>2.1280000000000001</v>
      </c>
      <c r="J8" s="3" t="s">
        <v>23</v>
      </c>
      <c r="K8" s="3" t="s">
        <v>24</v>
      </c>
    </row>
    <row r="9" spans="1:11" x14ac:dyDescent="0.25">
      <c r="A9" s="8">
        <v>42061</v>
      </c>
      <c r="B9" s="3" t="s">
        <v>17</v>
      </c>
      <c r="C9" s="5">
        <v>0.47291666666666665</v>
      </c>
      <c r="D9" s="5">
        <v>0.47430555555555554</v>
      </c>
      <c r="E9" s="3" t="s">
        <v>16</v>
      </c>
      <c r="F9" s="6">
        <v>39.74</v>
      </c>
      <c r="G9" s="6">
        <v>39.96</v>
      </c>
      <c r="H9" s="2">
        <v>200</v>
      </c>
      <c r="I9" s="7">
        <v>1.234</v>
      </c>
      <c r="J9" s="3" t="s">
        <v>23</v>
      </c>
      <c r="K9" s="3" t="s">
        <v>24</v>
      </c>
    </row>
    <row r="10" spans="1:11" x14ac:dyDescent="0.25">
      <c r="A10" s="8">
        <v>42061</v>
      </c>
      <c r="B10" s="3" t="s">
        <v>18</v>
      </c>
      <c r="C10" s="5">
        <v>0.50416666666666665</v>
      </c>
      <c r="D10" s="5">
        <v>0.50763888888888886</v>
      </c>
      <c r="E10" s="3" t="s">
        <v>8</v>
      </c>
      <c r="F10" s="6">
        <v>16.18</v>
      </c>
      <c r="G10" s="6">
        <v>16.14</v>
      </c>
      <c r="H10" s="2">
        <v>200</v>
      </c>
      <c r="I10" s="7">
        <v>1.1839999999999999</v>
      </c>
      <c r="J10" s="3" t="s">
        <v>23</v>
      </c>
      <c r="K10" s="3" t="s">
        <v>24</v>
      </c>
    </row>
    <row r="11" spans="1:11" x14ac:dyDescent="0.25">
      <c r="A11" s="8">
        <v>42061</v>
      </c>
      <c r="B11" s="3" t="s">
        <v>19</v>
      </c>
      <c r="C11" s="5">
        <v>0.55486111111111114</v>
      </c>
      <c r="D11" s="5">
        <v>0.58750000000000002</v>
      </c>
      <c r="E11" s="3" t="s">
        <v>16</v>
      </c>
      <c r="F11" s="6">
        <v>11.61</v>
      </c>
      <c r="G11" s="6">
        <v>11.51</v>
      </c>
      <c r="H11" s="2">
        <v>200</v>
      </c>
      <c r="I11" s="7">
        <v>1.274</v>
      </c>
      <c r="J11" s="3" t="s">
        <v>23</v>
      </c>
      <c r="K11" s="3" t="s">
        <v>24</v>
      </c>
    </row>
    <row r="12" spans="1:11" x14ac:dyDescent="0.25">
      <c r="A12" s="8">
        <v>42062</v>
      </c>
      <c r="B12" s="3" t="s">
        <v>20</v>
      </c>
      <c r="C12" s="5">
        <v>0.41041666666666665</v>
      </c>
      <c r="D12" s="5">
        <v>0.53888888888888886</v>
      </c>
      <c r="E12" s="3" t="s">
        <v>8</v>
      </c>
      <c r="F12" s="6">
        <v>8.25</v>
      </c>
      <c r="G12" s="6">
        <v>8.66</v>
      </c>
      <c r="H12" s="2">
        <v>200</v>
      </c>
      <c r="I12" s="7">
        <v>1.1639999999999999</v>
      </c>
      <c r="J12" s="3" t="s">
        <v>23</v>
      </c>
      <c r="K12" s="3" t="s">
        <v>24</v>
      </c>
    </row>
  </sheetData>
  <mergeCells count="9">
    <mergeCell ref="H2:H3"/>
    <mergeCell ref="I2:I3"/>
    <mergeCell ref="J2:K2"/>
    <mergeCell ref="A1:K1"/>
    <mergeCell ref="A2:A3"/>
    <mergeCell ref="B2:B3"/>
    <mergeCell ref="C2:D2"/>
    <mergeCell ref="E2:E3"/>
    <mergeCell ref="F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zoomScale="90" zoomScaleNormal="90" workbookViewId="0">
      <selection activeCell="D23" sqref="D23"/>
    </sheetView>
  </sheetViews>
  <sheetFormatPr defaultRowHeight="15" x14ac:dyDescent="0.25"/>
  <cols>
    <col min="1" max="1" width="9.140625" style="9"/>
    <col min="3" max="4" width="9.140625" style="17"/>
    <col min="5" max="5" width="13.42578125" customWidth="1"/>
    <col min="6" max="7" width="9.140625" style="11"/>
    <col min="8" max="8" width="9.140625" style="10"/>
    <col min="9" max="11" width="9.140625" style="12"/>
    <col min="12" max="13" width="9.140625" style="20"/>
    <col min="14" max="14" width="9.140625" style="28"/>
    <col min="15" max="16" width="9.140625" style="26"/>
  </cols>
  <sheetData>
    <row r="1" spans="1:16" s="15" customFormat="1" x14ac:dyDescent="0.25">
      <c r="A1" s="33" t="s">
        <v>28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16" s="15" customFormat="1" ht="15" customHeight="1" x14ac:dyDescent="0.25">
      <c r="A2" s="33" t="s">
        <v>0</v>
      </c>
      <c r="B2" s="30" t="s">
        <v>11</v>
      </c>
      <c r="C2" s="34" t="s">
        <v>6</v>
      </c>
      <c r="D2" s="34"/>
      <c r="E2" s="30" t="s">
        <v>5</v>
      </c>
      <c r="F2" s="35" t="s">
        <v>12</v>
      </c>
      <c r="G2" s="35"/>
      <c r="H2" s="31" t="s">
        <v>1</v>
      </c>
      <c r="I2" s="39" t="s">
        <v>2</v>
      </c>
      <c r="J2" s="39"/>
      <c r="K2" s="39"/>
      <c r="L2" s="38" t="s">
        <v>13</v>
      </c>
      <c r="M2" s="38"/>
      <c r="N2" s="37" t="s">
        <v>26</v>
      </c>
      <c r="O2" s="36" t="s">
        <v>3</v>
      </c>
      <c r="P2" s="36" t="s">
        <v>4</v>
      </c>
    </row>
    <row r="3" spans="1:16" s="15" customFormat="1" x14ac:dyDescent="0.25">
      <c r="A3" s="33"/>
      <c r="B3" s="30"/>
      <c r="C3" s="4" t="s">
        <v>9</v>
      </c>
      <c r="D3" s="4" t="s">
        <v>10</v>
      </c>
      <c r="E3" s="30"/>
      <c r="F3" s="18" t="s">
        <v>9</v>
      </c>
      <c r="G3" s="18" t="s">
        <v>10</v>
      </c>
      <c r="H3" s="31"/>
      <c r="I3" s="14" t="s">
        <v>29</v>
      </c>
      <c r="J3" s="15" t="s">
        <v>21</v>
      </c>
      <c r="K3" s="15" t="s">
        <v>22</v>
      </c>
      <c r="L3" s="19" t="s">
        <v>9</v>
      </c>
      <c r="M3" s="19" t="s">
        <v>10</v>
      </c>
      <c r="N3" s="37"/>
      <c r="O3" s="36"/>
      <c r="P3" s="36"/>
    </row>
    <row r="4" spans="1:16" x14ac:dyDescent="0.25">
      <c r="A4" s="13">
        <f>'Ввод данных'!A4</f>
        <v>42060</v>
      </c>
      <c r="B4" s="13" t="str">
        <f>'Ввод данных'!B4</f>
        <v>AEE</v>
      </c>
      <c r="C4" s="5">
        <f>'Ввод данных'!C4</f>
        <v>0.48680555555555555</v>
      </c>
      <c r="D4" s="5">
        <f>'Ввод данных'!D4</f>
        <v>0.5229166666666667</v>
      </c>
      <c r="E4" s="13" t="str">
        <f>'Ввод данных'!E4</f>
        <v>Long</v>
      </c>
      <c r="F4" s="21">
        <f>'Ввод данных'!F4</f>
        <v>43.77</v>
      </c>
      <c r="G4" s="21">
        <f>'Ввод данных'!G4</f>
        <v>43.88</v>
      </c>
      <c r="H4" s="2">
        <f>'Ввод данных'!H4</f>
        <v>200</v>
      </c>
      <c r="I4" s="7">
        <f>'Ввод данных'!I4</f>
        <v>1.444</v>
      </c>
      <c r="J4" s="23">
        <f t="shared" ref="J4:J12" si="0">I4-K4</f>
        <v>0.84399999999999997</v>
      </c>
      <c r="K4" s="24">
        <f t="shared" ref="K4:K12" si="1">H4/100*0.3</f>
        <v>0.6</v>
      </c>
      <c r="L4" s="22" t="str">
        <f>'Ввод данных'!J4</f>
        <v>а</v>
      </c>
      <c r="M4" s="22" t="str">
        <f>'Ввод данных'!K4</f>
        <v>б</v>
      </c>
      <c r="N4" s="29">
        <f>IF(E4="Long",G4-F4,F4-G4)</f>
        <v>0.10999999999999943</v>
      </c>
      <c r="O4" s="27">
        <f>N4*H4/2</f>
        <v>10.999999999999943</v>
      </c>
      <c r="P4" s="25">
        <f t="shared" ref="P4:P12" si="2">O4-I4</f>
        <v>9.5559999999999441</v>
      </c>
    </row>
    <row r="5" spans="1:16" x14ac:dyDescent="0.25">
      <c r="A5" s="13">
        <f>'Ввод данных'!A5</f>
        <v>42060</v>
      </c>
      <c r="B5" s="13" t="str">
        <f>'Ввод данных'!B5</f>
        <v>DYN</v>
      </c>
      <c r="C5" s="5">
        <f>'Ввод данных'!C5</f>
        <v>0.43055555555555558</v>
      </c>
      <c r="D5" s="5">
        <f>'Ввод данных'!D5</f>
        <v>0.43124999999999997</v>
      </c>
      <c r="E5" s="13" t="str">
        <f>'Ввод данных'!E5</f>
        <v>Short</v>
      </c>
      <c r="F5" s="21">
        <f>'Ввод данных'!F5</f>
        <v>28.984999999999999</v>
      </c>
      <c r="G5" s="21">
        <f>'Ввод данных'!G5</f>
        <v>29.08</v>
      </c>
      <c r="H5" s="2">
        <f>'Ввод данных'!H5</f>
        <v>400</v>
      </c>
      <c r="I5" s="7">
        <f>'Ввод данных'!I5</f>
        <v>2.766</v>
      </c>
      <c r="J5" s="23">
        <f t="shared" si="0"/>
        <v>1.5660000000000001</v>
      </c>
      <c r="K5" s="24">
        <f t="shared" si="1"/>
        <v>1.2</v>
      </c>
      <c r="L5" s="22" t="str">
        <f>'Ввод данных'!J5</f>
        <v>а</v>
      </c>
      <c r="M5" s="22" t="str">
        <f>'Ввод данных'!K5</f>
        <v>б</v>
      </c>
      <c r="N5" s="29">
        <f t="shared" ref="N5:N12" si="3">IF(E5="Long",G5-F5,F5-G5)</f>
        <v>-9.4999999999998863E-2</v>
      </c>
      <c r="O5" s="27">
        <f t="shared" ref="O5:O12" si="4">N5*H5/2</f>
        <v>-18.999999999999773</v>
      </c>
      <c r="P5" s="25">
        <f t="shared" si="2"/>
        <v>-21.765999999999771</v>
      </c>
    </row>
    <row r="6" spans="1:16" x14ac:dyDescent="0.25">
      <c r="A6" s="13">
        <f>'Ввод данных'!A6</f>
        <v>42060</v>
      </c>
      <c r="B6" s="13" t="str">
        <f>'Ввод данных'!B6</f>
        <v>CHK</v>
      </c>
      <c r="C6" s="5">
        <f>'Ввод данных'!C6</f>
        <v>0.61319444444444449</v>
      </c>
      <c r="D6" s="5">
        <f>'Ввод данных'!D6</f>
        <v>0.62152777777777779</v>
      </c>
      <c r="E6" s="13" t="str">
        <f>'Ввод данных'!E6</f>
        <v>Short</v>
      </c>
      <c r="F6" s="21">
        <f>'Ввод данных'!F6</f>
        <v>18.001999999999999</v>
      </c>
      <c r="G6" s="21">
        <f>'Ввод данных'!G6</f>
        <v>18.07</v>
      </c>
      <c r="H6" s="2">
        <f>'Ввод данных'!H6</f>
        <v>200</v>
      </c>
      <c r="I6" s="7">
        <f>'Ввод данных'!I6</f>
        <v>1.034</v>
      </c>
      <c r="J6" s="23">
        <f t="shared" si="0"/>
        <v>0.43400000000000005</v>
      </c>
      <c r="K6" s="24">
        <f t="shared" si="1"/>
        <v>0.6</v>
      </c>
      <c r="L6" s="22" t="str">
        <f>'Ввод данных'!J6</f>
        <v>а</v>
      </c>
      <c r="M6" s="22" t="str">
        <f>'Ввод данных'!K6</f>
        <v>б</v>
      </c>
      <c r="N6" s="29">
        <f t="shared" si="3"/>
        <v>-6.8000000000001393E-2</v>
      </c>
      <c r="O6" s="27">
        <f t="shared" si="4"/>
        <v>-6.8000000000001393</v>
      </c>
      <c r="P6" s="25">
        <f t="shared" si="2"/>
        <v>-7.8340000000001391</v>
      </c>
    </row>
    <row r="7" spans="1:16" x14ac:dyDescent="0.25">
      <c r="A7" s="13">
        <f>'Ввод данных'!A7</f>
        <v>42060</v>
      </c>
      <c r="B7" s="13" t="str">
        <f>'Ввод данных'!B7</f>
        <v>CHK</v>
      </c>
      <c r="C7" s="5">
        <f>'Ввод данных'!C7</f>
        <v>0.64236111111111105</v>
      </c>
      <c r="D7" s="5">
        <f>'Ввод данных'!D7</f>
        <v>0.65138888888888891</v>
      </c>
      <c r="E7" s="13" t="str">
        <f>'Ввод данных'!E7</f>
        <v>Short</v>
      </c>
      <c r="F7" s="21">
        <f>'Ввод данных'!F7</f>
        <v>17.98</v>
      </c>
      <c r="G7" s="21">
        <f>'Ввод данных'!G7</f>
        <v>18.02</v>
      </c>
      <c r="H7" s="2">
        <f>'Ввод данных'!H7</f>
        <v>400</v>
      </c>
      <c r="I7" s="7">
        <f>'Ввод данных'!I7</f>
        <v>2.3679999999999999</v>
      </c>
      <c r="J7" s="23">
        <f t="shared" si="0"/>
        <v>1.1679999999999999</v>
      </c>
      <c r="K7" s="24">
        <f t="shared" si="1"/>
        <v>1.2</v>
      </c>
      <c r="L7" s="22" t="str">
        <f>'Ввод данных'!J7</f>
        <v>а</v>
      </c>
      <c r="M7" s="22" t="str">
        <f>'Ввод данных'!K7</f>
        <v>б</v>
      </c>
      <c r="N7" s="29">
        <f t="shared" si="3"/>
        <v>-3.9999999999999147E-2</v>
      </c>
      <c r="O7" s="27">
        <f t="shared" si="4"/>
        <v>-7.9999999999998295</v>
      </c>
      <c r="P7" s="25">
        <f t="shared" si="2"/>
        <v>-10.36799999999983</v>
      </c>
    </row>
    <row r="8" spans="1:16" x14ac:dyDescent="0.25">
      <c r="A8" s="13">
        <f>'Ввод данных'!A8</f>
        <v>42060</v>
      </c>
      <c r="B8" s="13" t="str">
        <f>'Ввод данных'!B8</f>
        <v>CHK</v>
      </c>
      <c r="C8" s="5">
        <f>'Ввод данных'!C8</f>
        <v>0.65138888888888891</v>
      </c>
      <c r="D8" s="5">
        <f>'Ввод данных'!D8</f>
        <v>0.65347222222222223</v>
      </c>
      <c r="E8" s="13" t="str">
        <f>'Ввод данных'!E8</f>
        <v>Long</v>
      </c>
      <c r="F8" s="21">
        <f>'Ввод данных'!F8</f>
        <v>18.010000000000002</v>
      </c>
      <c r="G8" s="21">
        <f>'Ввод данных'!G8</f>
        <v>17.940000000000001</v>
      </c>
      <c r="H8" s="2">
        <f>'Ввод данных'!H8</f>
        <v>400</v>
      </c>
      <c r="I8" s="7">
        <f>'Ввод данных'!I8</f>
        <v>2.1280000000000001</v>
      </c>
      <c r="J8" s="23">
        <f t="shared" si="0"/>
        <v>0.92800000000000016</v>
      </c>
      <c r="K8" s="24">
        <f t="shared" si="1"/>
        <v>1.2</v>
      </c>
      <c r="L8" s="22" t="str">
        <f>'Ввод данных'!J8</f>
        <v>а</v>
      </c>
      <c r="M8" s="22" t="str">
        <f>'Ввод данных'!K8</f>
        <v>б</v>
      </c>
      <c r="N8" s="29">
        <f t="shared" si="3"/>
        <v>-7.0000000000000284E-2</v>
      </c>
      <c r="O8" s="27">
        <f t="shared" si="4"/>
        <v>-14.000000000000057</v>
      </c>
      <c r="P8" s="25">
        <f t="shared" si="2"/>
        <v>-16.128000000000057</v>
      </c>
    </row>
    <row r="9" spans="1:16" x14ac:dyDescent="0.25">
      <c r="A9" s="13">
        <f>'Ввод данных'!A9</f>
        <v>42061</v>
      </c>
      <c r="B9" s="13" t="str">
        <f>'Ввод данных'!B9</f>
        <v>AR</v>
      </c>
      <c r="C9" s="5">
        <f>'Ввод данных'!C9</f>
        <v>0.47291666666666665</v>
      </c>
      <c r="D9" s="5">
        <f>'Ввод данных'!D9</f>
        <v>0.47430555555555554</v>
      </c>
      <c r="E9" s="13" t="str">
        <f>'Ввод данных'!E9</f>
        <v>Short</v>
      </c>
      <c r="F9" s="21">
        <f>'Ввод данных'!F9</f>
        <v>39.74</v>
      </c>
      <c r="G9" s="21">
        <f>'Ввод данных'!G9</f>
        <v>39.96</v>
      </c>
      <c r="H9" s="2">
        <f>'Ввод данных'!H9</f>
        <v>200</v>
      </c>
      <c r="I9" s="7">
        <f>'Ввод данных'!I9</f>
        <v>1.234</v>
      </c>
      <c r="J9" s="23">
        <f t="shared" si="0"/>
        <v>0.63400000000000001</v>
      </c>
      <c r="K9" s="24">
        <f t="shared" si="1"/>
        <v>0.6</v>
      </c>
      <c r="L9" s="22" t="str">
        <f>'Ввод данных'!J9</f>
        <v>а</v>
      </c>
      <c r="M9" s="22" t="str">
        <f>'Ввод данных'!K9</f>
        <v>б</v>
      </c>
      <c r="N9" s="29">
        <f t="shared" si="3"/>
        <v>-0.21999999999999886</v>
      </c>
      <c r="O9" s="27">
        <f t="shared" si="4"/>
        <v>-21.999999999999886</v>
      </c>
      <c r="P9" s="25">
        <f t="shared" si="2"/>
        <v>-23.233999999999888</v>
      </c>
    </row>
    <row r="10" spans="1:16" x14ac:dyDescent="0.25">
      <c r="A10" s="13">
        <f>'Ввод данных'!A10</f>
        <v>42061</v>
      </c>
      <c r="B10" s="13" t="str">
        <f>'Ввод данных'!B10</f>
        <v>RIG</v>
      </c>
      <c r="C10" s="5">
        <f>'Ввод данных'!C10</f>
        <v>0.50416666666666665</v>
      </c>
      <c r="D10" s="5">
        <f>'Ввод данных'!D10</f>
        <v>0.50763888888888886</v>
      </c>
      <c r="E10" s="13" t="str">
        <f>'Ввод данных'!E10</f>
        <v>Long</v>
      </c>
      <c r="F10" s="21">
        <f>'Ввод данных'!F10</f>
        <v>16.18</v>
      </c>
      <c r="G10" s="21">
        <f>'Ввод данных'!G10</f>
        <v>16.14</v>
      </c>
      <c r="H10" s="2">
        <f>'Ввод данных'!H10</f>
        <v>200</v>
      </c>
      <c r="I10" s="7">
        <f>'Ввод данных'!I10</f>
        <v>1.1839999999999999</v>
      </c>
      <c r="J10" s="23">
        <f t="shared" si="0"/>
        <v>0.58399999999999996</v>
      </c>
      <c r="K10" s="24">
        <f t="shared" si="1"/>
        <v>0.6</v>
      </c>
      <c r="L10" s="22" t="str">
        <f>'Ввод данных'!J10</f>
        <v>а</v>
      </c>
      <c r="M10" s="22" t="str">
        <f>'Ввод данных'!K10</f>
        <v>б</v>
      </c>
      <c r="N10" s="29">
        <f t="shared" si="3"/>
        <v>-3.9999999999999147E-2</v>
      </c>
      <c r="O10" s="27">
        <f t="shared" si="4"/>
        <v>-3.9999999999999147</v>
      </c>
      <c r="P10" s="25">
        <f t="shared" si="2"/>
        <v>-5.1839999999999149</v>
      </c>
    </row>
    <row r="11" spans="1:16" ht="15" customHeight="1" x14ac:dyDescent="0.25">
      <c r="A11" s="13">
        <f>'Ввод данных'!A11</f>
        <v>42061</v>
      </c>
      <c r="B11" s="13" t="str">
        <f>'Ввод данных'!B11</f>
        <v>SDRL</v>
      </c>
      <c r="C11" s="5">
        <f>'Ввод данных'!C11</f>
        <v>0.55486111111111114</v>
      </c>
      <c r="D11" s="5">
        <f>'Ввод данных'!D11</f>
        <v>0.58750000000000002</v>
      </c>
      <c r="E11" s="13" t="str">
        <f>'Ввод данных'!E11</f>
        <v>Short</v>
      </c>
      <c r="F11" s="21">
        <f>'Ввод данных'!F11</f>
        <v>11.61</v>
      </c>
      <c r="G11" s="21">
        <f>'Ввод данных'!G11</f>
        <v>11.51</v>
      </c>
      <c r="H11" s="2">
        <f>'Ввод данных'!H11</f>
        <v>200</v>
      </c>
      <c r="I11" s="7">
        <f>'Ввод данных'!I11</f>
        <v>1.274</v>
      </c>
      <c r="J11" s="23">
        <f t="shared" si="0"/>
        <v>0.67400000000000004</v>
      </c>
      <c r="K11" s="24">
        <f t="shared" si="1"/>
        <v>0.6</v>
      </c>
      <c r="L11" s="22" t="str">
        <f>'Ввод данных'!J11</f>
        <v>а</v>
      </c>
      <c r="M11" s="22" t="str">
        <f>'Ввод данных'!K11</f>
        <v>б</v>
      </c>
      <c r="N11" s="29">
        <f t="shared" si="3"/>
        <v>9.9999999999999645E-2</v>
      </c>
      <c r="O11" s="27">
        <f t="shared" si="4"/>
        <v>9.9999999999999645</v>
      </c>
      <c r="P11" s="25">
        <f t="shared" si="2"/>
        <v>8.7259999999999636</v>
      </c>
    </row>
    <row r="12" spans="1:16" x14ac:dyDescent="0.25">
      <c r="A12" s="13">
        <f>'Ввод данных'!A12</f>
        <v>42062</v>
      </c>
      <c r="B12" s="13" t="str">
        <f>'Ввод данных'!B12</f>
        <v>JCP</v>
      </c>
      <c r="C12" s="5">
        <f>'Ввод данных'!C12</f>
        <v>0.41041666666666665</v>
      </c>
      <c r="D12" s="5">
        <f>'Ввод данных'!D12</f>
        <v>0.53888888888888886</v>
      </c>
      <c r="E12" s="13" t="str">
        <f>'Ввод данных'!E12</f>
        <v>Long</v>
      </c>
      <c r="F12" s="21">
        <f>'Ввод данных'!F12</f>
        <v>8.25</v>
      </c>
      <c r="G12" s="21">
        <f>'Ввод данных'!G12</f>
        <v>8.66</v>
      </c>
      <c r="H12" s="2">
        <f>'Ввод данных'!H12</f>
        <v>200</v>
      </c>
      <c r="I12" s="7">
        <f>'Ввод данных'!I12</f>
        <v>1.1639999999999999</v>
      </c>
      <c r="J12" s="23">
        <f t="shared" si="0"/>
        <v>0.56399999999999995</v>
      </c>
      <c r="K12" s="24">
        <f t="shared" si="1"/>
        <v>0.6</v>
      </c>
      <c r="L12" s="22" t="str">
        <f>'Ввод данных'!J12</f>
        <v>а</v>
      </c>
      <c r="M12" s="22" t="str">
        <f>'Ввод данных'!K12</f>
        <v>б</v>
      </c>
      <c r="N12" s="29">
        <f t="shared" si="3"/>
        <v>0.41000000000000014</v>
      </c>
      <c r="O12" s="27">
        <f t="shared" si="4"/>
        <v>41.000000000000014</v>
      </c>
      <c r="P12" s="25">
        <f t="shared" si="2"/>
        <v>39.836000000000013</v>
      </c>
    </row>
  </sheetData>
  <mergeCells count="12">
    <mergeCell ref="F2:G2"/>
    <mergeCell ref="C2:D2"/>
    <mergeCell ref="L2:M2"/>
    <mergeCell ref="A1:P1"/>
    <mergeCell ref="I2:K2"/>
    <mergeCell ref="A2:A3"/>
    <mergeCell ref="B2:B3"/>
    <mergeCell ref="E2:E3"/>
    <mergeCell ref="H2:H3"/>
    <mergeCell ref="N2:N3"/>
    <mergeCell ref="O2:O3"/>
    <mergeCell ref="P2:P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Ввод данных</vt:lpstr>
      <vt:lpstr>Расчет данных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Kirill</dc:creator>
  <cp:lastModifiedBy>Kirill</cp:lastModifiedBy>
  <dcterms:created xsi:type="dcterms:W3CDTF">2015-03-18T09:00:49Z</dcterms:created>
  <dcterms:modified xsi:type="dcterms:W3CDTF">2015-05-05T09:12:17Z</dcterms:modified>
</cp:coreProperties>
</file>