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252" windowWidth="22692" windowHeight="8964" activeTab="1"/>
  </bookViews>
  <sheets>
    <sheet name="Данные 1" sheetId="1" r:id="rId1"/>
    <sheet name="Тапблица" sheetId="9" r:id="rId2"/>
  </sheets>
  <definedNames>
    <definedName name="_xlnm._FilterDatabase" localSheetId="0" hidden="1">'Данные 1'!$A$1:$I$82</definedName>
  </definedNames>
  <calcPr calcId="144525"/>
</workbook>
</file>

<file path=xl/calcChain.xml><?xml version="1.0" encoding="utf-8"?>
<calcChain xmlns="http://schemas.openxmlformats.org/spreadsheetml/2006/main">
  <c r="E39" i="9" l="1"/>
  <c r="I39" i="9" s="1"/>
  <c r="E37" i="9"/>
  <c r="G38" i="9" s="1"/>
  <c r="E33" i="9"/>
  <c r="H36" i="9" s="1"/>
  <c r="E30" i="9"/>
  <c r="I31" i="9" s="1"/>
  <c r="C30" i="9"/>
  <c r="E25" i="9"/>
  <c r="I28" i="9" s="1"/>
  <c r="E24" i="9"/>
  <c r="H24" i="9" s="1"/>
  <c r="E20" i="9"/>
  <c r="I23" i="9" s="1"/>
  <c r="E16" i="9"/>
  <c r="I19" i="9" s="1"/>
  <c r="C16" i="9"/>
  <c r="A16" i="9"/>
  <c r="C1" i="9"/>
  <c r="G7" i="9"/>
  <c r="H7" i="9"/>
  <c r="G8" i="9"/>
  <c r="H8" i="9"/>
  <c r="G9" i="9"/>
  <c r="H9" i="9"/>
  <c r="G10" i="9"/>
  <c r="H10" i="9"/>
  <c r="F8" i="9"/>
  <c r="F9" i="9"/>
  <c r="F10" i="9"/>
  <c r="F4" i="9"/>
  <c r="F3" i="9"/>
  <c r="F7" i="9"/>
  <c r="D7" i="9" s="1"/>
  <c r="F6" i="9"/>
  <c r="F5" i="9"/>
  <c r="H6" i="9"/>
  <c r="G6" i="9"/>
  <c r="H5" i="9"/>
  <c r="G5" i="9"/>
  <c r="H4" i="9"/>
  <c r="G4" i="9"/>
  <c r="H3" i="9"/>
  <c r="G3" i="9"/>
  <c r="H17" i="9" l="1"/>
  <c r="I20" i="9"/>
  <c r="G18" i="9"/>
  <c r="H20" i="9"/>
  <c r="H23" i="9"/>
  <c r="G36" i="9"/>
  <c r="I17" i="9"/>
  <c r="I21" i="9"/>
  <c r="H33" i="9"/>
  <c r="H37" i="9"/>
  <c r="G23" i="9"/>
  <c r="I34" i="9"/>
  <c r="G22" i="9"/>
  <c r="G24" i="9"/>
  <c r="G25" i="9"/>
  <c r="I26" i="9"/>
  <c r="H28" i="9"/>
  <c r="I33" i="9"/>
  <c r="I36" i="9"/>
  <c r="I37" i="9"/>
  <c r="I24" i="9"/>
  <c r="H25" i="9"/>
  <c r="G27" i="9"/>
  <c r="G29" i="9"/>
  <c r="H38" i="9"/>
  <c r="I25" i="9"/>
  <c r="I27" i="9"/>
  <c r="I29" i="9"/>
  <c r="G35" i="9"/>
  <c r="G37" i="9"/>
  <c r="I38" i="9"/>
  <c r="H26" i="9"/>
  <c r="G28" i="9"/>
  <c r="H29" i="9"/>
  <c r="G17" i="9"/>
  <c r="H18" i="9"/>
  <c r="I18" i="9"/>
  <c r="G20" i="9"/>
  <c r="H21" i="9"/>
  <c r="I22" i="9"/>
  <c r="G26" i="9"/>
  <c r="H27" i="9"/>
  <c r="G32" i="9"/>
  <c r="H31" i="9"/>
  <c r="G33" i="9"/>
  <c r="H34" i="9"/>
  <c r="I35" i="9"/>
  <c r="G39" i="9"/>
  <c r="I32" i="9"/>
  <c r="I30" i="9"/>
  <c r="D37" i="9"/>
  <c r="H39" i="9"/>
  <c r="G19" i="9"/>
  <c r="H16" i="9"/>
  <c r="I16" i="9"/>
  <c r="G30" i="9"/>
  <c r="H32" i="9"/>
  <c r="H30" i="9"/>
  <c r="G16" i="9"/>
  <c r="H19" i="9"/>
  <c r="D16" i="9" s="1"/>
  <c r="G21" i="9"/>
  <c r="H22" i="9"/>
  <c r="G31" i="9"/>
  <c r="G34" i="9"/>
  <c r="H35" i="9"/>
  <c r="D9" i="9"/>
  <c r="D25" i="9"/>
  <c r="D30" i="9"/>
  <c r="D24" i="9"/>
  <c r="D10" i="9"/>
  <c r="D8" i="9"/>
  <c r="D5" i="9"/>
  <c r="D6" i="9"/>
  <c r="D4" i="9"/>
  <c r="D3" i="9"/>
  <c r="D20" i="9" l="1"/>
  <c r="D33" i="9"/>
  <c r="D39" i="9"/>
  <c r="B3" i="9"/>
  <c r="B16" i="9" l="1"/>
</calcChain>
</file>

<file path=xl/sharedStrings.xml><?xml version="1.0" encoding="utf-8"?>
<sst xmlns="http://schemas.openxmlformats.org/spreadsheetml/2006/main" count="788" uniqueCount="40">
  <si>
    <t>РФ</t>
  </si>
  <si>
    <t>Суб</t>
  </si>
  <si>
    <t>Группа</t>
  </si>
  <si>
    <t>Код</t>
  </si>
  <si>
    <t>Наименование</t>
  </si>
  <si>
    <t>Тип</t>
  </si>
  <si>
    <t>Комп</t>
  </si>
  <si>
    <t>Терр</t>
  </si>
  <si>
    <t>ПВ</t>
  </si>
  <si>
    <t>ГруппаX</t>
  </si>
  <si>
    <t>рф</t>
  </si>
  <si>
    <t>не заполнено</t>
  </si>
  <si>
    <t>З11</t>
  </si>
  <si>
    <t>З12</t>
  </si>
  <si>
    <t>З13</t>
  </si>
  <si>
    <t>ВОПРОС1</t>
  </si>
  <si>
    <t>вопрос 1</t>
  </si>
  <si>
    <t>код вопроса 1</t>
  </si>
  <si>
    <t>Код вопроса 1</t>
  </si>
  <si>
    <t>ШТАТ</t>
  </si>
  <si>
    <t>ШТАТ1</t>
  </si>
  <si>
    <t>Штат1</t>
  </si>
  <si>
    <t xml:space="preserve">З11 </t>
  </si>
  <si>
    <t xml:space="preserve">З12 </t>
  </si>
  <si>
    <t xml:space="preserve">З13 </t>
  </si>
  <si>
    <t>КОМП 1</t>
  </si>
  <si>
    <t>КОМП 2</t>
  </si>
  <si>
    <t>КОМП 3</t>
  </si>
  <si>
    <t>КОМП 4</t>
  </si>
  <si>
    <t>ГРУППА 1</t>
  </si>
  <si>
    <t>ГРУППА 2</t>
  </si>
  <si>
    <t>ГРУППА 3</t>
  </si>
  <si>
    <t>ГРУППА 4</t>
  </si>
  <si>
    <t>ГРУППА 5</t>
  </si>
  <si>
    <t>Подгруппа 1</t>
  </si>
  <si>
    <t>Подгруппа 2</t>
  </si>
  <si>
    <t>Подгруппа 3</t>
  </si>
  <si>
    <t>Подгруппа 4</t>
  </si>
  <si>
    <t>суб</t>
  </si>
  <si>
    <t>Хотелось бы формулами получить вот такой 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</si>
</sst>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5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30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3">
    <xf numFmtId="0" fontId="0" fillId="0" borderId="0" xfId="0"/>
    <xf numFmtId="0" fontId="0" fillId="0" borderId="0" xfId="0"/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82"/>
  <sheetViews>
    <sheetView workbookViewId="0">
      <selection activeCell="H2" sqref="H2:H69"/>
    </sheetView>
  </sheetViews>
  <sheetFormatPr defaultRowHeight="14.4" x14ac:dyDescent="0.3"/>
  <cols>
    <col min="2" max="2" width="17.33203125" customWidth="1"/>
    <col min="4" max="4" width="8.6640625" customWidth="1"/>
    <col min="7" max="7" width="6.6640625" customWidth="1"/>
  </cols>
  <sheetData>
    <row r="1" spans="1:10" x14ac:dyDescent="0.3">
      <c r="A1" t="s">
        <v>19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2</v>
      </c>
      <c r="I1" t="s">
        <v>9</v>
      </c>
    </row>
    <row r="2" spans="1:10" s="1" customFormat="1" hidden="1" x14ac:dyDescent="0.3">
      <c r="A2" s="4" t="s">
        <v>20</v>
      </c>
      <c r="B2" s="4" t="s">
        <v>17</v>
      </c>
      <c r="C2" s="4" t="s">
        <v>16</v>
      </c>
      <c r="D2" s="4" t="s">
        <v>22</v>
      </c>
      <c r="E2" s="4" t="s">
        <v>25</v>
      </c>
      <c r="F2" s="4" t="s">
        <v>11</v>
      </c>
      <c r="G2" s="4" t="s">
        <v>0</v>
      </c>
      <c r="H2" s="4" t="s">
        <v>29</v>
      </c>
      <c r="I2" s="4" t="s">
        <v>34</v>
      </c>
    </row>
    <row r="3" spans="1:10" s="1" customFormat="1" hidden="1" x14ac:dyDescent="0.3">
      <c r="A3" s="4" t="s">
        <v>20</v>
      </c>
      <c r="B3" s="4" t="s">
        <v>17</v>
      </c>
      <c r="C3" s="4" t="s">
        <v>16</v>
      </c>
      <c r="D3" s="4" t="s">
        <v>22</v>
      </c>
      <c r="E3" s="4" t="s">
        <v>25</v>
      </c>
      <c r="F3" s="4" t="s">
        <v>11</v>
      </c>
      <c r="G3" s="4" t="s">
        <v>0</v>
      </c>
      <c r="H3" s="4" t="s">
        <v>29</v>
      </c>
      <c r="I3" s="4" t="s">
        <v>35</v>
      </c>
    </row>
    <row r="4" spans="1:10" s="1" customFormat="1" hidden="1" x14ac:dyDescent="0.3">
      <c r="A4" s="4" t="s">
        <v>20</v>
      </c>
      <c r="B4" s="4" t="s">
        <v>17</v>
      </c>
      <c r="C4" s="4" t="s">
        <v>16</v>
      </c>
      <c r="D4" s="4" t="s">
        <v>22</v>
      </c>
      <c r="E4" s="4" t="s">
        <v>25</v>
      </c>
      <c r="F4" s="4" t="s">
        <v>11</v>
      </c>
      <c r="G4" s="4" t="s">
        <v>0</v>
      </c>
      <c r="H4" s="4" t="s">
        <v>29</v>
      </c>
      <c r="I4" s="4" t="s">
        <v>34</v>
      </c>
      <c r="J4" s="2"/>
    </row>
    <row r="5" spans="1:10" s="1" customFormat="1" hidden="1" x14ac:dyDescent="0.3">
      <c r="A5" s="4" t="s">
        <v>20</v>
      </c>
      <c r="B5" s="4" t="s">
        <v>17</v>
      </c>
      <c r="C5" s="4" t="s">
        <v>16</v>
      </c>
      <c r="D5" s="4" t="s">
        <v>22</v>
      </c>
      <c r="E5" s="4" t="s">
        <v>25</v>
      </c>
      <c r="F5" s="4" t="s">
        <v>11</v>
      </c>
      <c r="G5" s="4" t="s">
        <v>0</v>
      </c>
      <c r="H5" s="4" t="s">
        <v>29</v>
      </c>
      <c r="I5" s="4" t="s">
        <v>35</v>
      </c>
      <c r="J5" s="2"/>
    </row>
    <row r="6" spans="1:10" s="1" customFormat="1" hidden="1" x14ac:dyDescent="0.3">
      <c r="A6" s="4" t="s">
        <v>20</v>
      </c>
      <c r="B6" s="4" t="s">
        <v>17</v>
      </c>
      <c r="C6" s="4" t="s">
        <v>16</v>
      </c>
      <c r="D6" s="4" t="s">
        <v>22</v>
      </c>
      <c r="E6" s="4" t="s">
        <v>25</v>
      </c>
      <c r="F6" s="4" t="s">
        <v>11</v>
      </c>
      <c r="G6" s="4" t="s">
        <v>1</v>
      </c>
      <c r="H6" s="4" t="s">
        <v>29</v>
      </c>
      <c r="I6" s="4" t="s">
        <v>36</v>
      </c>
      <c r="J6" s="2"/>
    </row>
    <row r="7" spans="1:10" s="1" customFormat="1" hidden="1" x14ac:dyDescent="0.3">
      <c r="A7" s="4" t="s">
        <v>20</v>
      </c>
      <c r="B7" s="4" t="s">
        <v>17</v>
      </c>
      <c r="C7" s="4" t="s">
        <v>16</v>
      </c>
      <c r="D7" s="4" t="s">
        <v>22</v>
      </c>
      <c r="E7" s="4" t="s">
        <v>26</v>
      </c>
      <c r="F7" s="4" t="s">
        <v>11</v>
      </c>
      <c r="G7" s="4" t="s">
        <v>0</v>
      </c>
      <c r="H7" s="4" t="s">
        <v>30</v>
      </c>
      <c r="I7" s="4" t="s">
        <v>37</v>
      </c>
      <c r="J7" s="2"/>
    </row>
    <row r="8" spans="1:10" s="1" customFormat="1" hidden="1" x14ac:dyDescent="0.3">
      <c r="A8" s="4" t="s">
        <v>20</v>
      </c>
      <c r="B8" s="4" t="s">
        <v>17</v>
      </c>
      <c r="C8" s="4" t="s">
        <v>16</v>
      </c>
      <c r="D8" s="4" t="s">
        <v>22</v>
      </c>
      <c r="E8" s="4" t="s">
        <v>26</v>
      </c>
      <c r="F8" s="4" t="s">
        <v>7</v>
      </c>
      <c r="G8" s="4" t="s">
        <v>0</v>
      </c>
      <c r="H8" s="4" t="s">
        <v>30</v>
      </c>
      <c r="I8" s="4" t="s">
        <v>34</v>
      </c>
    </row>
    <row r="9" spans="1:10" s="1" customFormat="1" hidden="1" x14ac:dyDescent="0.3">
      <c r="A9" s="4" t="s">
        <v>20</v>
      </c>
      <c r="B9" s="4" t="s">
        <v>17</v>
      </c>
      <c r="C9" s="4" t="s">
        <v>16</v>
      </c>
      <c r="D9" s="4" t="s">
        <v>22</v>
      </c>
      <c r="E9" s="4" t="s">
        <v>26</v>
      </c>
      <c r="F9" s="4" t="s">
        <v>11</v>
      </c>
      <c r="G9" s="4" t="s">
        <v>1</v>
      </c>
      <c r="H9" s="4" t="s">
        <v>30</v>
      </c>
      <c r="I9" s="4" t="s">
        <v>35</v>
      </c>
    </row>
    <row r="10" spans="1:10" s="1" customFormat="1" hidden="1" x14ac:dyDescent="0.3">
      <c r="A10" s="4" t="s">
        <v>20</v>
      </c>
      <c r="B10" s="4" t="s">
        <v>17</v>
      </c>
      <c r="C10" s="4" t="s">
        <v>16</v>
      </c>
      <c r="D10" s="4" t="s">
        <v>22</v>
      </c>
      <c r="E10" s="4" t="s">
        <v>26</v>
      </c>
      <c r="F10" s="4" t="s">
        <v>11</v>
      </c>
      <c r="G10" s="4" t="s">
        <v>0</v>
      </c>
      <c r="H10" s="4" t="s">
        <v>30</v>
      </c>
      <c r="I10" s="4" t="s">
        <v>36</v>
      </c>
    </row>
    <row r="11" spans="1:10" s="1" customFormat="1" hidden="1" x14ac:dyDescent="0.3">
      <c r="A11" s="4" t="s">
        <v>20</v>
      </c>
      <c r="B11" s="4" t="s">
        <v>17</v>
      </c>
      <c r="C11" s="4" t="s">
        <v>16</v>
      </c>
      <c r="D11" s="4" t="s">
        <v>22</v>
      </c>
      <c r="E11" s="4" t="s">
        <v>26</v>
      </c>
      <c r="F11" s="4" t="s">
        <v>11</v>
      </c>
      <c r="G11" s="4" t="s">
        <v>0</v>
      </c>
      <c r="H11" s="4" t="s">
        <v>30</v>
      </c>
      <c r="I11" s="4" t="s">
        <v>37</v>
      </c>
    </row>
    <row r="12" spans="1:10" s="1" customFormat="1" hidden="1" x14ac:dyDescent="0.3">
      <c r="A12" s="4" t="s">
        <v>20</v>
      </c>
      <c r="B12" s="4" t="s">
        <v>17</v>
      </c>
      <c r="C12" s="4" t="s">
        <v>16</v>
      </c>
      <c r="D12" s="4" t="s">
        <v>22</v>
      </c>
      <c r="E12" s="4" t="s">
        <v>26</v>
      </c>
      <c r="F12" s="4" t="s">
        <v>11</v>
      </c>
      <c r="G12" s="4" t="s">
        <v>1</v>
      </c>
      <c r="H12" s="4" t="s">
        <v>30</v>
      </c>
      <c r="I12" s="4" t="s">
        <v>34</v>
      </c>
    </row>
    <row r="13" spans="1:10" s="1" customFormat="1" hidden="1" x14ac:dyDescent="0.3">
      <c r="A13" s="4" t="s">
        <v>20</v>
      </c>
      <c r="B13" s="4" t="s">
        <v>17</v>
      </c>
      <c r="C13" s="4" t="s">
        <v>16</v>
      </c>
      <c r="D13" s="4" t="s">
        <v>22</v>
      </c>
      <c r="E13" s="4" t="s">
        <v>25</v>
      </c>
      <c r="F13" s="4" t="s">
        <v>11</v>
      </c>
      <c r="G13" s="4" t="s">
        <v>0</v>
      </c>
      <c r="H13" s="4" t="s">
        <v>31</v>
      </c>
      <c r="I13" s="4" t="s">
        <v>35</v>
      </c>
    </row>
    <row r="14" spans="1:10" s="1" customFormat="1" hidden="1" x14ac:dyDescent="0.3">
      <c r="A14" s="4" t="s">
        <v>20</v>
      </c>
      <c r="B14" s="4" t="s">
        <v>17</v>
      </c>
      <c r="C14" s="4" t="s">
        <v>16</v>
      </c>
      <c r="D14" s="4" t="s">
        <v>22</v>
      </c>
      <c r="E14" s="4" t="s">
        <v>25</v>
      </c>
      <c r="F14" s="4" t="s">
        <v>7</v>
      </c>
      <c r="G14" s="4" t="s">
        <v>0</v>
      </c>
      <c r="H14" s="4" t="s">
        <v>31</v>
      </c>
      <c r="I14" s="4" t="s">
        <v>36</v>
      </c>
    </row>
    <row r="15" spans="1:10" s="1" customFormat="1" hidden="1" x14ac:dyDescent="0.3">
      <c r="A15" s="4" t="s">
        <v>20</v>
      </c>
      <c r="B15" s="4" t="s">
        <v>17</v>
      </c>
      <c r="C15" s="4" t="s">
        <v>16</v>
      </c>
      <c r="D15" s="4" t="s">
        <v>22</v>
      </c>
      <c r="E15" s="4" t="s">
        <v>25</v>
      </c>
      <c r="F15" s="4" t="s">
        <v>11</v>
      </c>
      <c r="G15" s="4" t="s">
        <v>0</v>
      </c>
      <c r="H15" s="4" t="s">
        <v>31</v>
      </c>
      <c r="I15" s="4" t="s">
        <v>34</v>
      </c>
    </row>
    <row r="16" spans="1:10" s="1" customFormat="1" hidden="1" x14ac:dyDescent="0.3">
      <c r="A16" s="4" t="s">
        <v>20</v>
      </c>
      <c r="B16" s="4" t="s">
        <v>17</v>
      </c>
      <c r="C16" s="4" t="s">
        <v>16</v>
      </c>
      <c r="D16" s="4" t="s">
        <v>22</v>
      </c>
      <c r="E16" s="4" t="s">
        <v>25</v>
      </c>
      <c r="F16" s="4" t="s">
        <v>11</v>
      </c>
      <c r="G16" s="4" t="s">
        <v>1</v>
      </c>
      <c r="H16" s="4" t="s">
        <v>32</v>
      </c>
      <c r="I16" s="4" t="s">
        <v>35</v>
      </c>
    </row>
    <row r="17" spans="1:9" s="1" customFormat="1" hidden="1" x14ac:dyDescent="0.3">
      <c r="A17" s="4" t="s">
        <v>20</v>
      </c>
      <c r="B17" s="4" t="s">
        <v>17</v>
      </c>
      <c r="C17" s="4" t="s">
        <v>16</v>
      </c>
      <c r="D17" s="4" t="s">
        <v>22</v>
      </c>
      <c r="E17" s="4" t="s">
        <v>25</v>
      </c>
      <c r="F17" s="4" t="s">
        <v>7</v>
      </c>
      <c r="G17" s="4" t="s">
        <v>0</v>
      </c>
      <c r="H17" s="4" t="s">
        <v>32</v>
      </c>
      <c r="I17" s="4" t="s">
        <v>36</v>
      </c>
    </row>
    <row r="18" spans="1:9" s="1" customFormat="1" hidden="1" x14ac:dyDescent="0.3">
      <c r="A18" s="4" t="s">
        <v>20</v>
      </c>
      <c r="B18" s="4" t="s">
        <v>17</v>
      </c>
      <c r="C18" s="4" t="s">
        <v>16</v>
      </c>
      <c r="D18" s="4" t="s">
        <v>22</v>
      </c>
      <c r="E18" s="4" t="s">
        <v>25</v>
      </c>
      <c r="F18" s="4" t="s">
        <v>11</v>
      </c>
      <c r="G18" s="4" t="s">
        <v>0</v>
      </c>
      <c r="H18" s="4" t="s">
        <v>32</v>
      </c>
      <c r="I18" s="4" t="s">
        <v>37</v>
      </c>
    </row>
    <row r="19" spans="1:9" s="1" customFormat="1" hidden="1" x14ac:dyDescent="0.3">
      <c r="A19" s="4" t="s">
        <v>20</v>
      </c>
      <c r="B19" s="4" t="s">
        <v>17</v>
      </c>
      <c r="C19" s="4" t="s">
        <v>16</v>
      </c>
      <c r="D19" s="4" t="s">
        <v>22</v>
      </c>
      <c r="E19" s="4" t="s">
        <v>25</v>
      </c>
      <c r="F19" s="4" t="s">
        <v>11</v>
      </c>
      <c r="G19" s="4" t="s">
        <v>0</v>
      </c>
      <c r="H19" s="4" t="s">
        <v>32</v>
      </c>
      <c r="I19" s="4" t="s">
        <v>34</v>
      </c>
    </row>
    <row r="20" spans="1:9" s="1" customFormat="1" hidden="1" x14ac:dyDescent="0.3">
      <c r="A20" s="4" t="s">
        <v>20</v>
      </c>
      <c r="B20" s="4" t="s">
        <v>17</v>
      </c>
      <c r="C20" s="4" t="s">
        <v>16</v>
      </c>
      <c r="D20" s="4" t="s">
        <v>22</v>
      </c>
      <c r="E20" s="4" t="s">
        <v>26</v>
      </c>
      <c r="F20" s="4" t="s">
        <v>11</v>
      </c>
      <c r="G20" s="4" t="s">
        <v>0</v>
      </c>
      <c r="H20" s="4" t="s">
        <v>32</v>
      </c>
      <c r="I20" s="4" t="s">
        <v>35</v>
      </c>
    </row>
    <row r="21" spans="1:9" s="1" customFormat="1" hidden="1" x14ac:dyDescent="0.3">
      <c r="A21" s="4" t="s">
        <v>20</v>
      </c>
      <c r="B21" s="4" t="s">
        <v>17</v>
      </c>
      <c r="C21" s="4" t="s">
        <v>16</v>
      </c>
      <c r="D21" s="4" t="s">
        <v>22</v>
      </c>
      <c r="E21" s="4" t="s">
        <v>26</v>
      </c>
      <c r="F21" s="4" t="s">
        <v>11</v>
      </c>
      <c r="G21" s="4" t="s">
        <v>0</v>
      </c>
      <c r="H21" s="4" t="s">
        <v>32</v>
      </c>
      <c r="I21" s="4" t="s">
        <v>36</v>
      </c>
    </row>
    <row r="22" spans="1:9" s="1" customFormat="1" hidden="1" x14ac:dyDescent="0.3">
      <c r="A22" s="4" t="s">
        <v>20</v>
      </c>
      <c r="B22" s="4" t="s">
        <v>17</v>
      </c>
      <c r="C22" s="4" t="s">
        <v>16</v>
      </c>
      <c r="D22" s="4" t="s">
        <v>22</v>
      </c>
      <c r="E22" s="4" t="s">
        <v>26</v>
      </c>
      <c r="F22" s="4" t="s">
        <v>11</v>
      </c>
      <c r="G22" s="4" t="s">
        <v>1</v>
      </c>
      <c r="H22" s="4" t="s">
        <v>32</v>
      </c>
      <c r="I22" s="4" t="s">
        <v>37</v>
      </c>
    </row>
    <row r="23" spans="1:9" s="1" customFormat="1" hidden="1" x14ac:dyDescent="0.3">
      <c r="A23" s="4" t="s">
        <v>20</v>
      </c>
      <c r="B23" s="4" t="s">
        <v>17</v>
      </c>
      <c r="C23" s="4" t="s">
        <v>16</v>
      </c>
      <c r="D23" s="4" t="s">
        <v>22</v>
      </c>
      <c r="E23" s="4" t="s">
        <v>26</v>
      </c>
      <c r="F23" s="4" t="s">
        <v>11</v>
      </c>
      <c r="G23" s="4" t="s">
        <v>0</v>
      </c>
      <c r="H23" s="4" t="s">
        <v>33</v>
      </c>
      <c r="I23" s="4" t="s">
        <v>34</v>
      </c>
    </row>
    <row r="24" spans="1:9" s="1" customFormat="1" hidden="1" x14ac:dyDescent="0.3">
      <c r="A24" s="4" t="s">
        <v>20</v>
      </c>
      <c r="B24" s="4" t="s">
        <v>17</v>
      </c>
      <c r="C24" s="4" t="s">
        <v>16</v>
      </c>
      <c r="D24" s="4" t="s">
        <v>22</v>
      </c>
      <c r="E24" s="4" t="s">
        <v>26</v>
      </c>
      <c r="F24" s="4" t="s">
        <v>11</v>
      </c>
      <c r="G24" s="4" t="s">
        <v>0</v>
      </c>
      <c r="H24" s="4" t="s">
        <v>33</v>
      </c>
      <c r="I24" s="4" t="s">
        <v>35</v>
      </c>
    </row>
    <row r="25" spans="1:9" s="1" customFormat="1" hidden="1" x14ac:dyDescent="0.3">
      <c r="A25" s="4" t="s">
        <v>20</v>
      </c>
      <c r="B25" s="4" t="s">
        <v>17</v>
      </c>
      <c r="C25" s="4" t="s">
        <v>16</v>
      </c>
      <c r="D25" s="4" t="s">
        <v>22</v>
      </c>
      <c r="E25" s="4" t="s">
        <v>26</v>
      </c>
      <c r="F25" s="4" t="s">
        <v>11</v>
      </c>
      <c r="G25" s="4" t="s">
        <v>1</v>
      </c>
      <c r="H25" s="4" t="s">
        <v>33</v>
      </c>
      <c r="I25" s="4" t="s">
        <v>36</v>
      </c>
    </row>
    <row r="26" spans="1:9" s="1" customFormat="1" hidden="1" x14ac:dyDescent="0.3">
      <c r="A26" s="4" t="s">
        <v>20</v>
      </c>
      <c r="B26" s="4" t="s">
        <v>17</v>
      </c>
      <c r="C26" s="4" t="s">
        <v>16</v>
      </c>
      <c r="D26" s="4" t="s">
        <v>22</v>
      </c>
      <c r="E26" s="4" t="s">
        <v>26</v>
      </c>
      <c r="F26" s="4" t="s">
        <v>11</v>
      </c>
      <c r="G26" s="4" t="s">
        <v>1</v>
      </c>
      <c r="H26" s="4" t="s">
        <v>33</v>
      </c>
      <c r="I26" s="4" t="s">
        <v>37</v>
      </c>
    </row>
    <row r="27" spans="1:9" s="1" customFormat="1" hidden="1" x14ac:dyDescent="0.3">
      <c r="A27" s="4" t="s">
        <v>20</v>
      </c>
      <c r="B27" s="4" t="s">
        <v>17</v>
      </c>
      <c r="C27" s="4" t="s">
        <v>16</v>
      </c>
      <c r="D27" s="4" t="s">
        <v>22</v>
      </c>
      <c r="E27" s="4" t="s">
        <v>26</v>
      </c>
      <c r="F27" s="4" t="s">
        <v>11</v>
      </c>
      <c r="G27" s="4" t="s">
        <v>0</v>
      </c>
      <c r="H27" s="4" t="s">
        <v>33</v>
      </c>
      <c r="I27" s="4" t="s">
        <v>35</v>
      </c>
    </row>
    <row r="28" spans="1:9" s="1" customFormat="1" hidden="1" x14ac:dyDescent="0.3">
      <c r="A28" s="4" t="s">
        <v>20</v>
      </c>
      <c r="B28" s="4" t="s">
        <v>17</v>
      </c>
      <c r="C28" s="4" t="s">
        <v>16</v>
      </c>
      <c r="D28" s="4" t="s">
        <v>22</v>
      </c>
      <c r="E28" s="4" t="s">
        <v>26</v>
      </c>
      <c r="F28" s="4" t="s">
        <v>11</v>
      </c>
      <c r="G28" s="4" t="s">
        <v>1</v>
      </c>
      <c r="H28" s="4" t="s">
        <v>33</v>
      </c>
      <c r="I28" s="4" t="s">
        <v>36</v>
      </c>
    </row>
    <row r="29" spans="1:9" s="1" customFormat="1" hidden="1" x14ac:dyDescent="0.3">
      <c r="A29" s="4" t="s">
        <v>20</v>
      </c>
      <c r="B29" s="4" t="s">
        <v>17</v>
      </c>
      <c r="C29" s="4" t="s">
        <v>16</v>
      </c>
      <c r="D29" s="4" t="s">
        <v>22</v>
      </c>
      <c r="E29" s="4" t="s">
        <v>27</v>
      </c>
      <c r="F29" s="4" t="s">
        <v>11</v>
      </c>
      <c r="G29" s="4" t="s">
        <v>1</v>
      </c>
      <c r="H29" s="4" t="s">
        <v>33</v>
      </c>
      <c r="I29" s="4" t="s">
        <v>37</v>
      </c>
    </row>
    <row r="30" spans="1:9" s="1" customFormat="1" hidden="1" x14ac:dyDescent="0.3">
      <c r="A30" s="4" t="s">
        <v>20</v>
      </c>
      <c r="B30" s="4" t="s">
        <v>17</v>
      </c>
      <c r="C30" s="4" t="s">
        <v>16</v>
      </c>
      <c r="D30" s="4" t="s">
        <v>22</v>
      </c>
      <c r="E30" s="4" t="s">
        <v>27</v>
      </c>
      <c r="F30" s="4" t="s">
        <v>11</v>
      </c>
      <c r="G30" s="4" t="s">
        <v>1</v>
      </c>
      <c r="H30" s="4" t="s">
        <v>33</v>
      </c>
      <c r="I30" s="4" t="s">
        <v>34</v>
      </c>
    </row>
    <row r="31" spans="1:9" s="1" customFormat="1" hidden="1" x14ac:dyDescent="0.3">
      <c r="A31" s="4" t="s">
        <v>20</v>
      </c>
      <c r="B31" s="4" t="s">
        <v>17</v>
      </c>
      <c r="C31" s="4" t="s">
        <v>16</v>
      </c>
      <c r="D31" s="4" t="s">
        <v>22</v>
      </c>
      <c r="E31" s="4" t="s">
        <v>27</v>
      </c>
      <c r="F31" s="4" t="s">
        <v>11</v>
      </c>
      <c r="G31" s="4" t="s">
        <v>1</v>
      </c>
      <c r="H31" s="4" t="s">
        <v>33</v>
      </c>
      <c r="I31" s="4" t="s">
        <v>35</v>
      </c>
    </row>
    <row r="32" spans="1:9" s="1" customFormat="1" hidden="1" x14ac:dyDescent="0.3">
      <c r="A32" s="4" t="s">
        <v>20</v>
      </c>
      <c r="B32" s="4" t="s">
        <v>17</v>
      </c>
      <c r="C32" s="4" t="s">
        <v>16</v>
      </c>
      <c r="D32" s="4" t="s">
        <v>22</v>
      </c>
      <c r="E32" s="4" t="s">
        <v>27</v>
      </c>
      <c r="F32" s="4" t="s">
        <v>11</v>
      </c>
      <c r="G32" s="4" t="s">
        <v>0</v>
      </c>
      <c r="H32" s="4" t="s">
        <v>29</v>
      </c>
      <c r="I32" s="4" t="s">
        <v>36</v>
      </c>
    </row>
    <row r="33" spans="1:9" s="1" customFormat="1" hidden="1" x14ac:dyDescent="0.3">
      <c r="A33" s="4" t="s">
        <v>20</v>
      </c>
      <c r="B33" s="4" t="s">
        <v>17</v>
      </c>
      <c r="C33" s="4" t="s">
        <v>16</v>
      </c>
      <c r="D33" s="4" t="s">
        <v>22</v>
      </c>
      <c r="E33" s="4" t="s">
        <v>27</v>
      </c>
      <c r="F33" s="4" t="s">
        <v>11</v>
      </c>
      <c r="G33" s="4" t="s">
        <v>0</v>
      </c>
      <c r="H33" s="4" t="s">
        <v>29</v>
      </c>
      <c r="I33" s="4" t="s">
        <v>37</v>
      </c>
    </row>
    <row r="34" spans="1:9" s="1" customFormat="1" hidden="1" x14ac:dyDescent="0.3">
      <c r="A34" s="4" t="s">
        <v>20</v>
      </c>
      <c r="B34" s="4" t="s">
        <v>17</v>
      </c>
      <c r="C34" s="4" t="s">
        <v>16</v>
      </c>
      <c r="D34" s="4" t="s">
        <v>22</v>
      </c>
      <c r="E34" s="4" t="s">
        <v>27</v>
      </c>
      <c r="F34" s="4" t="s">
        <v>11</v>
      </c>
      <c r="G34" s="4" t="s">
        <v>0</v>
      </c>
      <c r="H34" s="4" t="s">
        <v>29</v>
      </c>
      <c r="I34" s="4" t="s">
        <v>34</v>
      </c>
    </row>
    <row r="35" spans="1:9" s="1" customFormat="1" hidden="1" x14ac:dyDescent="0.3">
      <c r="A35" s="4" t="s">
        <v>20</v>
      </c>
      <c r="B35" s="4" t="s">
        <v>17</v>
      </c>
      <c r="C35" s="4" t="s">
        <v>16</v>
      </c>
      <c r="D35" s="4" t="s">
        <v>22</v>
      </c>
      <c r="E35" s="4" t="s">
        <v>27</v>
      </c>
      <c r="F35" s="4" t="s">
        <v>11</v>
      </c>
      <c r="G35" s="4" t="s">
        <v>0</v>
      </c>
      <c r="H35" s="4" t="s">
        <v>29</v>
      </c>
      <c r="I35" s="4" t="s">
        <v>35</v>
      </c>
    </row>
    <row r="36" spans="1:9" s="1" customFormat="1" hidden="1" x14ac:dyDescent="0.3">
      <c r="A36" s="4" t="s">
        <v>20</v>
      </c>
      <c r="B36" s="4" t="s">
        <v>17</v>
      </c>
      <c r="C36" s="4" t="s">
        <v>16</v>
      </c>
      <c r="D36" s="4" t="s">
        <v>22</v>
      </c>
      <c r="E36" s="4" t="s">
        <v>27</v>
      </c>
      <c r="F36" s="4" t="s">
        <v>11</v>
      </c>
      <c r="G36" s="4" t="s">
        <v>0</v>
      </c>
      <c r="H36" s="4" t="s">
        <v>29</v>
      </c>
      <c r="I36" s="4" t="s">
        <v>36</v>
      </c>
    </row>
    <row r="37" spans="1:9" s="1" customFormat="1" hidden="1" x14ac:dyDescent="0.3">
      <c r="A37" s="4" t="s">
        <v>20</v>
      </c>
      <c r="B37" s="4" t="s">
        <v>17</v>
      </c>
      <c r="C37" s="4" t="s">
        <v>16</v>
      </c>
      <c r="D37" s="4" t="s">
        <v>22</v>
      </c>
      <c r="E37" s="4" t="s">
        <v>27</v>
      </c>
      <c r="F37" s="4" t="s">
        <v>11</v>
      </c>
      <c r="G37" s="4" t="s">
        <v>0</v>
      </c>
      <c r="H37" s="4" t="s">
        <v>29</v>
      </c>
      <c r="I37" s="4" t="s">
        <v>37</v>
      </c>
    </row>
    <row r="38" spans="1:9" s="1" customFormat="1" hidden="1" x14ac:dyDescent="0.3">
      <c r="A38" s="4" t="s">
        <v>20</v>
      </c>
      <c r="B38" s="4" t="s">
        <v>17</v>
      </c>
      <c r="C38" s="4" t="s">
        <v>16</v>
      </c>
      <c r="D38" s="4" t="s">
        <v>22</v>
      </c>
      <c r="E38" s="4" t="s">
        <v>28</v>
      </c>
      <c r="F38" s="4" t="s">
        <v>11</v>
      </c>
      <c r="G38" s="4" t="s">
        <v>0</v>
      </c>
      <c r="H38" s="4" t="s">
        <v>29</v>
      </c>
      <c r="I38" s="4" t="s">
        <v>34</v>
      </c>
    </row>
    <row r="39" spans="1:9" s="1" customFormat="1" hidden="1" x14ac:dyDescent="0.3">
      <c r="A39" s="4" t="s">
        <v>20</v>
      </c>
      <c r="B39" s="4" t="s">
        <v>17</v>
      </c>
      <c r="C39" s="4" t="s">
        <v>16</v>
      </c>
      <c r="D39" s="4" t="s">
        <v>23</v>
      </c>
      <c r="E39" s="4" t="s">
        <v>28</v>
      </c>
      <c r="F39" s="4" t="s">
        <v>11</v>
      </c>
      <c r="G39" s="4" t="s">
        <v>0</v>
      </c>
      <c r="H39" s="4" t="s">
        <v>30</v>
      </c>
      <c r="I39" s="4" t="s">
        <v>35</v>
      </c>
    </row>
    <row r="40" spans="1:9" s="1" customFormat="1" hidden="1" x14ac:dyDescent="0.3">
      <c r="A40" s="4" t="s">
        <v>20</v>
      </c>
      <c r="B40" s="4" t="s">
        <v>17</v>
      </c>
      <c r="C40" s="4" t="s">
        <v>16</v>
      </c>
      <c r="D40" s="4" t="s">
        <v>23</v>
      </c>
      <c r="E40" s="4" t="s">
        <v>28</v>
      </c>
      <c r="F40" s="4" t="s">
        <v>11</v>
      </c>
      <c r="G40" s="4" t="s">
        <v>0</v>
      </c>
      <c r="H40" s="4" t="s">
        <v>31</v>
      </c>
      <c r="I40" s="4" t="s">
        <v>36</v>
      </c>
    </row>
    <row r="41" spans="1:9" s="1" customFormat="1" hidden="1" x14ac:dyDescent="0.3">
      <c r="A41" s="4" t="s">
        <v>20</v>
      </c>
      <c r="B41" s="4" t="s">
        <v>17</v>
      </c>
      <c r="C41" s="4" t="s">
        <v>16</v>
      </c>
      <c r="D41" s="4" t="s">
        <v>23</v>
      </c>
      <c r="E41" s="4" t="s">
        <v>28</v>
      </c>
      <c r="F41" s="4" t="s">
        <v>11</v>
      </c>
      <c r="G41" s="4" t="s">
        <v>0</v>
      </c>
      <c r="H41" s="4" t="s">
        <v>32</v>
      </c>
      <c r="I41" s="4" t="s">
        <v>37</v>
      </c>
    </row>
    <row r="42" spans="1:9" s="1" customFormat="1" hidden="1" x14ac:dyDescent="0.3">
      <c r="A42" s="4" t="s">
        <v>20</v>
      </c>
      <c r="B42" s="4" t="s">
        <v>17</v>
      </c>
      <c r="C42" s="4" t="s">
        <v>16</v>
      </c>
      <c r="D42" s="4" t="s">
        <v>23</v>
      </c>
      <c r="E42" s="4" t="s">
        <v>28</v>
      </c>
      <c r="F42" s="4" t="s">
        <v>11</v>
      </c>
      <c r="G42" s="4" t="s">
        <v>0</v>
      </c>
      <c r="H42" s="4" t="s">
        <v>33</v>
      </c>
      <c r="I42" s="4" t="s">
        <v>34</v>
      </c>
    </row>
    <row r="43" spans="1:9" s="1" customFormat="1" hidden="1" x14ac:dyDescent="0.3">
      <c r="A43" s="4" t="s">
        <v>20</v>
      </c>
      <c r="B43" s="4" t="s">
        <v>17</v>
      </c>
      <c r="C43" s="4" t="s">
        <v>16</v>
      </c>
      <c r="D43" s="4" t="s">
        <v>23</v>
      </c>
      <c r="E43" s="4" t="s">
        <v>28</v>
      </c>
      <c r="F43" s="4" t="s">
        <v>11</v>
      </c>
      <c r="G43" s="4" t="s">
        <v>0</v>
      </c>
      <c r="H43" s="4" t="s">
        <v>31</v>
      </c>
      <c r="I43" s="4" t="s">
        <v>35</v>
      </c>
    </row>
    <row r="44" spans="1:9" s="1" customFormat="1" hidden="1" x14ac:dyDescent="0.3">
      <c r="A44" s="4" t="s">
        <v>20</v>
      </c>
      <c r="B44" s="4" t="s">
        <v>17</v>
      </c>
      <c r="C44" s="4" t="s">
        <v>16</v>
      </c>
      <c r="D44" s="4" t="s">
        <v>23</v>
      </c>
      <c r="E44" s="4" t="s">
        <v>28</v>
      </c>
      <c r="F44" s="4" t="s">
        <v>11</v>
      </c>
      <c r="G44" s="4" t="s">
        <v>0</v>
      </c>
      <c r="H44" s="4" t="s">
        <v>31</v>
      </c>
      <c r="I44" s="4" t="s">
        <v>36</v>
      </c>
    </row>
    <row r="45" spans="1:9" s="1" customFormat="1" hidden="1" x14ac:dyDescent="0.3">
      <c r="A45" s="4" t="s">
        <v>20</v>
      </c>
      <c r="B45" s="4" t="s">
        <v>17</v>
      </c>
      <c r="C45" s="4" t="s">
        <v>16</v>
      </c>
      <c r="D45" s="4" t="s">
        <v>23</v>
      </c>
      <c r="E45" s="4" t="s">
        <v>28</v>
      </c>
      <c r="F45" s="4" t="s">
        <v>11</v>
      </c>
      <c r="G45" s="4" t="s">
        <v>0</v>
      </c>
      <c r="H45" s="4" t="s">
        <v>31</v>
      </c>
      <c r="I45" s="4" t="s">
        <v>37</v>
      </c>
    </row>
    <row r="46" spans="1:9" s="1" customFormat="1" hidden="1" x14ac:dyDescent="0.3">
      <c r="A46" s="4" t="s">
        <v>20</v>
      </c>
      <c r="B46" s="4" t="s">
        <v>17</v>
      </c>
      <c r="C46" s="4" t="s">
        <v>16</v>
      </c>
      <c r="D46" s="4" t="s">
        <v>23</v>
      </c>
      <c r="E46" s="4" t="s">
        <v>28</v>
      </c>
      <c r="F46" s="4" t="s">
        <v>11</v>
      </c>
      <c r="G46" s="4" t="s">
        <v>0</v>
      </c>
      <c r="H46" s="4" t="s">
        <v>31</v>
      </c>
      <c r="I46" s="4" t="s">
        <v>34</v>
      </c>
    </row>
    <row r="47" spans="1:9" s="1" customFormat="1" x14ac:dyDescent="0.3">
      <c r="A47" s="4" t="s">
        <v>20</v>
      </c>
      <c r="B47" s="4" t="s">
        <v>17</v>
      </c>
      <c r="C47" s="4" t="s">
        <v>16</v>
      </c>
      <c r="D47" s="4" t="s">
        <v>23</v>
      </c>
      <c r="E47" s="4" t="s">
        <v>28</v>
      </c>
      <c r="F47" s="4" t="s">
        <v>11</v>
      </c>
      <c r="G47" s="4" t="s">
        <v>1</v>
      </c>
      <c r="H47" s="4" t="s">
        <v>32</v>
      </c>
      <c r="I47" s="4" t="s">
        <v>37</v>
      </c>
    </row>
    <row r="48" spans="1:9" s="1" customFormat="1" hidden="1" x14ac:dyDescent="0.3">
      <c r="A48" s="4" t="s">
        <v>20</v>
      </c>
      <c r="B48" s="4" t="s">
        <v>17</v>
      </c>
      <c r="C48" s="4" t="s">
        <v>16</v>
      </c>
      <c r="D48" s="4" t="s">
        <v>23</v>
      </c>
      <c r="E48" s="4" t="s">
        <v>28</v>
      </c>
      <c r="F48" s="4" t="s">
        <v>11</v>
      </c>
      <c r="G48" s="4" t="s">
        <v>0</v>
      </c>
      <c r="H48" s="4" t="s">
        <v>32</v>
      </c>
      <c r="I48" s="4" t="s">
        <v>34</v>
      </c>
    </row>
    <row r="49" spans="1:9" s="1" customFormat="1" x14ac:dyDescent="0.3">
      <c r="A49" s="4" t="s">
        <v>20</v>
      </c>
      <c r="B49" s="4" t="s">
        <v>17</v>
      </c>
      <c r="C49" s="4" t="s">
        <v>16</v>
      </c>
      <c r="D49" s="4" t="s">
        <v>23</v>
      </c>
      <c r="E49" s="4" t="s">
        <v>28</v>
      </c>
      <c r="F49" s="4" t="s">
        <v>11</v>
      </c>
      <c r="G49" s="4" t="s">
        <v>1</v>
      </c>
      <c r="H49" s="4" t="s">
        <v>32</v>
      </c>
      <c r="I49" s="4" t="s">
        <v>35</v>
      </c>
    </row>
    <row r="50" spans="1:9" s="1" customFormat="1" hidden="1" x14ac:dyDescent="0.3">
      <c r="A50" s="4" t="s">
        <v>20</v>
      </c>
      <c r="B50" s="4" t="s">
        <v>17</v>
      </c>
      <c r="C50" s="4" t="s">
        <v>16</v>
      </c>
      <c r="D50" s="4" t="s">
        <v>23</v>
      </c>
      <c r="E50" s="4" t="s">
        <v>28</v>
      </c>
      <c r="F50" s="4" t="s">
        <v>7</v>
      </c>
      <c r="G50" s="4" t="s">
        <v>0</v>
      </c>
      <c r="H50" s="4" t="s">
        <v>32</v>
      </c>
      <c r="I50" s="4" t="s">
        <v>36</v>
      </c>
    </row>
    <row r="51" spans="1:9" s="1" customFormat="1" hidden="1" x14ac:dyDescent="0.3">
      <c r="A51" s="4" t="s">
        <v>20</v>
      </c>
      <c r="B51" s="4" t="s">
        <v>17</v>
      </c>
      <c r="C51" s="4" t="s">
        <v>16</v>
      </c>
      <c r="D51" s="4" t="s">
        <v>23</v>
      </c>
      <c r="E51" s="4" t="s">
        <v>25</v>
      </c>
      <c r="F51" s="4" t="s">
        <v>11</v>
      </c>
      <c r="G51" s="4" t="s">
        <v>0</v>
      </c>
      <c r="H51" s="4" t="s">
        <v>32</v>
      </c>
      <c r="I51" s="4" t="s">
        <v>37</v>
      </c>
    </row>
    <row r="52" spans="1:9" s="1" customFormat="1" hidden="1" x14ac:dyDescent="0.3">
      <c r="A52" s="4" t="s">
        <v>20</v>
      </c>
      <c r="B52" s="4" t="s">
        <v>17</v>
      </c>
      <c r="C52" s="4" t="s">
        <v>16</v>
      </c>
      <c r="D52" s="4" t="s">
        <v>23</v>
      </c>
      <c r="E52" s="4" t="s">
        <v>25</v>
      </c>
      <c r="F52" s="4" t="s">
        <v>11</v>
      </c>
      <c r="G52" s="4" t="s">
        <v>1</v>
      </c>
      <c r="H52" s="4" t="s">
        <v>32</v>
      </c>
      <c r="I52" s="4" t="s">
        <v>34</v>
      </c>
    </row>
    <row r="53" spans="1:9" s="1" customFormat="1" hidden="1" x14ac:dyDescent="0.3">
      <c r="A53" s="4" t="s">
        <v>20</v>
      </c>
      <c r="B53" s="4" t="s">
        <v>17</v>
      </c>
      <c r="C53" s="4" t="s">
        <v>16</v>
      </c>
      <c r="D53" s="4" t="s">
        <v>23</v>
      </c>
      <c r="E53" s="4" t="s">
        <v>25</v>
      </c>
      <c r="F53" s="4" t="s">
        <v>11</v>
      </c>
      <c r="G53" s="4" t="s">
        <v>0</v>
      </c>
      <c r="H53" s="4" t="s">
        <v>32</v>
      </c>
      <c r="I53" s="4" t="s">
        <v>35</v>
      </c>
    </row>
    <row r="54" spans="1:9" s="1" customFormat="1" hidden="1" x14ac:dyDescent="0.3">
      <c r="A54" s="4" t="s">
        <v>20</v>
      </c>
      <c r="B54" s="4" t="s">
        <v>17</v>
      </c>
      <c r="C54" s="4" t="s">
        <v>16</v>
      </c>
      <c r="D54" s="4" t="s">
        <v>23</v>
      </c>
      <c r="E54" s="4" t="s">
        <v>25</v>
      </c>
      <c r="F54" s="4" t="s">
        <v>11</v>
      </c>
      <c r="G54" s="4" t="s">
        <v>0</v>
      </c>
      <c r="H54" s="4" t="s">
        <v>33</v>
      </c>
      <c r="I54" s="4" t="s">
        <v>36</v>
      </c>
    </row>
    <row r="55" spans="1:9" s="1" customFormat="1" hidden="1" x14ac:dyDescent="0.3">
      <c r="A55" s="4" t="s">
        <v>20</v>
      </c>
      <c r="B55" s="4" t="s">
        <v>17</v>
      </c>
      <c r="C55" s="4" t="s">
        <v>16</v>
      </c>
      <c r="D55" s="4" t="s">
        <v>23</v>
      </c>
      <c r="E55" s="4" t="s">
        <v>25</v>
      </c>
      <c r="F55" s="4" t="s">
        <v>11</v>
      </c>
      <c r="G55" s="4" t="s">
        <v>0</v>
      </c>
      <c r="H55" s="4" t="s">
        <v>33</v>
      </c>
      <c r="I55" s="4" t="s">
        <v>37</v>
      </c>
    </row>
    <row r="56" spans="1:9" s="1" customFormat="1" hidden="1" x14ac:dyDescent="0.3">
      <c r="A56" s="4" t="s">
        <v>20</v>
      </c>
      <c r="B56" s="4" t="s">
        <v>17</v>
      </c>
      <c r="C56" s="4" t="s">
        <v>16</v>
      </c>
      <c r="D56" s="4" t="s">
        <v>23</v>
      </c>
      <c r="E56" s="4" t="s">
        <v>25</v>
      </c>
      <c r="F56" s="4" t="s">
        <v>11</v>
      </c>
      <c r="G56" s="4" t="s">
        <v>0</v>
      </c>
      <c r="H56" s="4" t="s">
        <v>33</v>
      </c>
      <c r="I56" s="4" t="s">
        <v>34</v>
      </c>
    </row>
    <row r="57" spans="1:9" s="1" customFormat="1" hidden="1" x14ac:dyDescent="0.3">
      <c r="A57" s="4" t="s">
        <v>20</v>
      </c>
      <c r="B57" s="4" t="s">
        <v>17</v>
      </c>
      <c r="C57" s="4" t="s">
        <v>16</v>
      </c>
      <c r="D57" s="4" t="s">
        <v>23</v>
      </c>
      <c r="E57" s="4" t="s">
        <v>25</v>
      </c>
      <c r="F57" s="4" t="s">
        <v>11</v>
      </c>
      <c r="G57" s="4" t="s">
        <v>0</v>
      </c>
      <c r="H57" s="4" t="s">
        <v>33</v>
      </c>
      <c r="I57" s="4" t="s">
        <v>35</v>
      </c>
    </row>
    <row r="58" spans="1:9" s="1" customFormat="1" hidden="1" x14ac:dyDescent="0.3">
      <c r="A58" s="4" t="s">
        <v>20</v>
      </c>
      <c r="B58" s="4" t="s">
        <v>17</v>
      </c>
      <c r="C58" s="4" t="s">
        <v>16</v>
      </c>
      <c r="D58" s="4" t="s">
        <v>23</v>
      </c>
      <c r="E58" s="4" t="s">
        <v>26</v>
      </c>
      <c r="F58" s="4" t="s">
        <v>11</v>
      </c>
      <c r="G58" s="4" t="s">
        <v>1</v>
      </c>
      <c r="H58" s="4" t="s">
        <v>33</v>
      </c>
      <c r="I58" s="4" t="s">
        <v>36</v>
      </c>
    </row>
    <row r="59" spans="1:9" s="1" customFormat="1" hidden="1" x14ac:dyDescent="0.3">
      <c r="A59" s="4" t="s">
        <v>20</v>
      </c>
      <c r="B59" s="4" t="s">
        <v>17</v>
      </c>
      <c r="C59" s="4" t="s">
        <v>16</v>
      </c>
      <c r="D59" s="4" t="s">
        <v>23</v>
      </c>
      <c r="E59" s="4" t="s">
        <v>26</v>
      </c>
      <c r="F59" s="4" t="s">
        <v>11</v>
      </c>
      <c r="G59" s="4" t="s">
        <v>0</v>
      </c>
      <c r="H59" s="4" t="s">
        <v>33</v>
      </c>
      <c r="I59" s="4" t="s">
        <v>37</v>
      </c>
    </row>
    <row r="60" spans="1:9" s="1" customFormat="1" hidden="1" x14ac:dyDescent="0.3">
      <c r="A60" s="4" t="s">
        <v>20</v>
      </c>
      <c r="B60" s="4" t="s">
        <v>17</v>
      </c>
      <c r="C60" s="4" t="s">
        <v>16</v>
      </c>
      <c r="D60" s="4" t="s">
        <v>23</v>
      </c>
      <c r="E60" s="4" t="s">
        <v>26</v>
      </c>
      <c r="F60" s="4" t="s">
        <v>11</v>
      </c>
      <c r="G60" s="4" t="s">
        <v>0</v>
      </c>
      <c r="H60" s="4" t="s">
        <v>33</v>
      </c>
      <c r="I60" s="4" t="s">
        <v>34</v>
      </c>
    </row>
    <row r="61" spans="1:9" s="1" customFormat="1" hidden="1" x14ac:dyDescent="0.3">
      <c r="A61" s="4" t="s">
        <v>20</v>
      </c>
      <c r="B61" s="4" t="s">
        <v>17</v>
      </c>
      <c r="C61" s="4" t="s">
        <v>16</v>
      </c>
      <c r="D61" s="4" t="s">
        <v>23</v>
      </c>
      <c r="E61" s="4" t="s">
        <v>26</v>
      </c>
      <c r="F61" s="4" t="s">
        <v>11</v>
      </c>
      <c r="G61" s="4" t="s">
        <v>0</v>
      </c>
      <c r="H61" s="4" t="s">
        <v>33</v>
      </c>
      <c r="I61" s="4" t="s">
        <v>35</v>
      </c>
    </row>
    <row r="62" spans="1:9" s="1" customFormat="1" hidden="1" x14ac:dyDescent="0.3">
      <c r="A62" s="4" t="s">
        <v>20</v>
      </c>
      <c r="B62" s="4" t="s">
        <v>17</v>
      </c>
      <c r="C62" s="4" t="s">
        <v>16</v>
      </c>
      <c r="D62" s="4" t="s">
        <v>23</v>
      </c>
      <c r="E62" s="4" t="s">
        <v>26</v>
      </c>
      <c r="F62" s="4" t="s">
        <v>11</v>
      </c>
      <c r="G62" s="4" t="s">
        <v>0</v>
      </c>
      <c r="H62" s="4" t="s">
        <v>33</v>
      </c>
      <c r="I62" s="4" t="s">
        <v>36</v>
      </c>
    </row>
    <row r="63" spans="1:9" s="1" customFormat="1" hidden="1" x14ac:dyDescent="0.3">
      <c r="A63" s="4" t="s">
        <v>20</v>
      </c>
      <c r="B63" s="4" t="s">
        <v>17</v>
      </c>
      <c r="C63" s="4" t="s">
        <v>16</v>
      </c>
      <c r="D63" s="4" t="s">
        <v>23</v>
      </c>
      <c r="E63" s="4" t="s">
        <v>26</v>
      </c>
      <c r="F63" s="4" t="s">
        <v>11</v>
      </c>
      <c r="G63" s="4" t="s">
        <v>1</v>
      </c>
      <c r="H63" s="4" t="s">
        <v>33</v>
      </c>
      <c r="I63" s="4" t="s">
        <v>37</v>
      </c>
    </row>
    <row r="64" spans="1:9" s="1" customFormat="1" hidden="1" x14ac:dyDescent="0.3">
      <c r="A64" s="4" t="s">
        <v>20</v>
      </c>
      <c r="B64" s="4" t="s">
        <v>17</v>
      </c>
      <c r="C64" s="4" t="s">
        <v>16</v>
      </c>
      <c r="D64" s="4" t="s">
        <v>24</v>
      </c>
      <c r="E64" s="4" t="s">
        <v>25</v>
      </c>
      <c r="F64" s="4" t="s">
        <v>11</v>
      </c>
      <c r="G64" s="4" t="s">
        <v>0</v>
      </c>
      <c r="H64" s="4" t="s">
        <v>29</v>
      </c>
      <c r="I64" s="4" t="s">
        <v>34</v>
      </c>
    </row>
    <row r="65" spans="1:9" s="1" customFormat="1" hidden="1" x14ac:dyDescent="0.3">
      <c r="A65" s="4" t="s">
        <v>20</v>
      </c>
      <c r="B65" s="4" t="s">
        <v>17</v>
      </c>
      <c r="C65" s="4" t="s">
        <v>16</v>
      </c>
      <c r="D65" s="4" t="s">
        <v>24</v>
      </c>
      <c r="E65" s="4" t="s">
        <v>25</v>
      </c>
      <c r="F65" s="4" t="s">
        <v>11</v>
      </c>
      <c r="G65" s="4" t="s">
        <v>1</v>
      </c>
      <c r="H65" s="4" t="s">
        <v>29</v>
      </c>
      <c r="I65" s="4" t="s">
        <v>35</v>
      </c>
    </row>
    <row r="66" spans="1:9" s="1" customFormat="1" hidden="1" x14ac:dyDescent="0.3">
      <c r="A66" s="4" t="s">
        <v>20</v>
      </c>
      <c r="B66" s="4" t="s">
        <v>17</v>
      </c>
      <c r="C66" s="4" t="s">
        <v>16</v>
      </c>
      <c r="D66" s="4" t="s">
        <v>24</v>
      </c>
      <c r="E66" s="4" t="s">
        <v>25</v>
      </c>
      <c r="F66" s="4" t="s">
        <v>11</v>
      </c>
      <c r="G66" s="4" t="s">
        <v>1</v>
      </c>
      <c r="H66" s="4" t="s">
        <v>29</v>
      </c>
      <c r="I66" s="4" t="s">
        <v>36</v>
      </c>
    </row>
    <row r="67" spans="1:9" s="1" customFormat="1" hidden="1" x14ac:dyDescent="0.3">
      <c r="A67" s="4" t="s">
        <v>20</v>
      </c>
      <c r="B67" s="4" t="s">
        <v>17</v>
      </c>
      <c r="C67" s="4" t="s">
        <v>16</v>
      </c>
      <c r="D67" s="4" t="s">
        <v>24</v>
      </c>
      <c r="E67" s="4" t="s">
        <v>25</v>
      </c>
      <c r="F67" s="4" t="s">
        <v>11</v>
      </c>
      <c r="G67" s="4" t="s">
        <v>0</v>
      </c>
      <c r="H67" s="4" t="s">
        <v>29</v>
      </c>
      <c r="I67" s="4" t="s">
        <v>37</v>
      </c>
    </row>
    <row r="68" spans="1:9" s="1" customFormat="1" hidden="1" x14ac:dyDescent="0.3">
      <c r="A68" s="4" t="s">
        <v>20</v>
      </c>
      <c r="B68" s="4" t="s">
        <v>17</v>
      </c>
      <c r="C68" s="4" t="s">
        <v>16</v>
      </c>
      <c r="D68" s="4" t="s">
        <v>24</v>
      </c>
      <c r="E68" s="4" t="s">
        <v>25</v>
      </c>
      <c r="F68" s="4" t="s">
        <v>11</v>
      </c>
      <c r="G68" s="4" t="s">
        <v>1</v>
      </c>
      <c r="H68" s="4" t="s">
        <v>29</v>
      </c>
      <c r="I68" s="4" t="s">
        <v>34</v>
      </c>
    </row>
    <row r="69" spans="1:9" s="1" customFormat="1" hidden="1" x14ac:dyDescent="0.3">
      <c r="A69" s="4" t="s">
        <v>20</v>
      </c>
      <c r="B69" s="4" t="s">
        <v>17</v>
      </c>
      <c r="C69" s="4" t="s">
        <v>16</v>
      </c>
      <c r="D69" s="4" t="s">
        <v>24</v>
      </c>
      <c r="E69" s="4" t="s">
        <v>25</v>
      </c>
      <c r="F69" s="4" t="s">
        <v>11</v>
      </c>
      <c r="G69" s="4" t="s">
        <v>0</v>
      </c>
      <c r="H69" s="4" t="s">
        <v>29</v>
      </c>
      <c r="I69" s="4" t="s">
        <v>35</v>
      </c>
    </row>
    <row r="70" spans="1:9" s="1" customFormat="1" hidden="1" x14ac:dyDescent="0.3">
      <c r="A70" s="4" t="s">
        <v>20</v>
      </c>
      <c r="B70" s="4" t="s">
        <v>17</v>
      </c>
      <c r="C70" s="4" t="s">
        <v>16</v>
      </c>
      <c r="D70" s="4" t="s">
        <v>24</v>
      </c>
      <c r="E70" s="4" t="s">
        <v>25</v>
      </c>
      <c r="F70" s="4" t="s">
        <v>11</v>
      </c>
      <c r="G70" s="4" t="s">
        <v>1</v>
      </c>
      <c r="H70" s="4" t="s">
        <v>29</v>
      </c>
      <c r="I70" s="4" t="s">
        <v>36</v>
      </c>
    </row>
    <row r="71" spans="1:9" s="1" customFormat="1" hidden="1" x14ac:dyDescent="0.3">
      <c r="A71" s="4" t="s">
        <v>20</v>
      </c>
      <c r="B71" s="4" t="s">
        <v>17</v>
      </c>
      <c r="C71" s="4" t="s">
        <v>16</v>
      </c>
      <c r="D71" s="4" t="s">
        <v>24</v>
      </c>
      <c r="E71" s="4" t="s">
        <v>25</v>
      </c>
      <c r="F71" s="4" t="s">
        <v>11</v>
      </c>
      <c r="G71" s="4" t="s">
        <v>1</v>
      </c>
      <c r="H71" s="4" t="s">
        <v>30</v>
      </c>
      <c r="I71" s="4" t="s">
        <v>37</v>
      </c>
    </row>
    <row r="72" spans="1:9" s="1" customFormat="1" hidden="1" x14ac:dyDescent="0.3">
      <c r="A72" s="4" t="s">
        <v>20</v>
      </c>
      <c r="B72" s="4" t="s">
        <v>17</v>
      </c>
      <c r="C72" s="4" t="s">
        <v>16</v>
      </c>
      <c r="D72" s="4" t="s">
        <v>24</v>
      </c>
      <c r="E72" s="4" t="s">
        <v>26</v>
      </c>
      <c r="F72" s="4" t="s">
        <v>11</v>
      </c>
      <c r="G72" s="4" t="s">
        <v>0</v>
      </c>
      <c r="H72" s="4" t="s">
        <v>31</v>
      </c>
      <c r="I72" s="4" t="s">
        <v>34</v>
      </c>
    </row>
    <row r="73" spans="1:9" s="1" customFormat="1" hidden="1" x14ac:dyDescent="0.3">
      <c r="A73" s="4" t="s">
        <v>20</v>
      </c>
      <c r="B73" s="4" t="s">
        <v>17</v>
      </c>
      <c r="C73" s="4" t="s">
        <v>16</v>
      </c>
      <c r="D73" s="4" t="s">
        <v>24</v>
      </c>
      <c r="E73" s="4" t="s">
        <v>26</v>
      </c>
      <c r="F73" s="4" t="s">
        <v>11</v>
      </c>
      <c r="G73" s="4" t="s">
        <v>1</v>
      </c>
      <c r="H73" s="4" t="s">
        <v>31</v>
      </c>
      <c r="I73" s="4" t="s">
        <v>35</v>
      </c>
    </row>
    <row r="74" spans="1:9" s="1" customFormat="1" hidden="1" x14ac:dyDescent="0.3">
      <c r="A74" s="4" t="s">
        <v>20</v>
      </c>
      <c r="B74" s="4" t="s">
        <v>17</v>
      </c>
      <c r="C74" s="4" t="s">
        <v>16</v>
      </c>
      <c r="D74" s="4" t="s">
        <v>24</v>
      </c>
      <c r="E74" s="4" t="s">
        <v>26</v>
      </c>
      <c r="F74" s="4" t="s">
        <v>11</v>
      </c>
      <c r="G74" s="4" t="s">
        <v>0</v>
      </c>
      <c r="H74" s="4" t="s">
        <v>31</v>
      </c>
      <c r="I74" s="4" t="s">
        <v>36</v>
      </c>
    </row>
    <row r="75" spans="1:9" s="1" customFormat="1" hidden="1" x14ac:dyDescent="0.3">
      <c r="A75" s="4" t="s">
        <v>20</v>
      </c>
      <c r="B75" s="4" t="s">
        <v>17</v>
      </c>
      <c r="C75" s="4" t="s">
        <v>16</v>
      </c>
      <c r="D75" s="4" t="s">
        <v>24</v>
      </c>
      <c r="E75" s="4" t="s">
        <v>26</v>
      </c>
      <c r="F75" s="4" t="s">
        <v>11</v>
      </c>
      <c r="G75" s="4" t="s">
        <v>0</v>
      </c>
      <c r="H75" s="4" t="s">
        <v>31</v>
      </c>
      <c r="I75" s="4" t="s">
        <v>37</v>
      </c>
    </row>
    <row r="76" spans="1:9" s="1" customFormat="1" hidden="1" x14ac:dyDescent="0.3">
      <c r="A76" s="4" t="s">
        <v>20</v>
      </c>
      <c r="B76" s="4" t="s">
        <v>17</v>
      </c>
      <c r="C76" s="4" t="s">
        <v>16</v>
      </c>
      <c r="D76" s="4" t="s">
        <v>24</v>
      </c>
      <c r="E76" s="4" t="s">
        <v>26</v>
      </c>
      <c r="F76" s="4" t="s">
        <v>11</v>
      </c>
      <c r="G76" s="4" t="s">
        <v>1</v>
      </c>
      <c r="H76" s="4" t="s">
        <v>31</v>
      </c>
      <c r="I76" s="4" t="s">
        <v>34</v>
      </c>
    </row>
    <row r="77" spans="1:9" s="1" customFormat="1" hidden="1" x14ac:dyDescent="0.3">
      <c r="A77" s="4" t="s">
        <v>20</v>
      </c>
      <c r="B77" s="4" t="s">
        <v>17</v>
      </c>
      <c r="C77" s="4" t="s">
        <v>16</v>
      </c>
      <c r="D77" s="4" t="s">
        <v>24</v>
      </c>
      <c r="E77" s="4" t="s">
        <v>26</v>
      </c>
      <c r="F77" s="4" t="s">
        <v>11</v>
      </c>
      <c r="G77" s="4" t="s">
        <v>0</v>
      </c>
      <c r="H77" s="4" t="s">
        <v>31</v>
      </c>
      <c r="I77" s="4" t="s">
        <v>35</v>
      </c>
    </row>
    <row r="78" spans="1:9" s="1" customFormat="1" hidden="1" x14ac:dyDescent="0.3">
      <c r="A78" s="4" t="s">
        <v>20</v>
      </c>
      <c r="B78" s="4" t="s">
        <v>17</v>
      </c>
      <c r="C78" s="4" t="s">
        <v>16</v>
      </c>
      <c r="D78" s="4" t="s">
        <v>24</v>
      </c>
      <c r="E78" s="4" t="s">
        <v>26</v>
      </c>
      <c r="F78" s="4" t="s">
        <v>11</v>
      </c>
      <c r="G78" s="4" t="s">
        <v>1</v>
      </c>
      <c r="H78" s="4" t="s">
        <v>31</v>
      </c>
      <c r="I78" s="4" t="s">
        <v>36</v>
      </c>
    </row>
    <row r="79" spans="1:9" s="1" customFormat="1" hidden="1" x14ac:dyDescent="0.3">
      <c r="A79" s="4" t="s">
        <v>20</v>
      </c>
      <c r="B79" s="4" t="s">
        <v>17</v>
      </c>
      <c r="C79" s="4" t="s">
        <v>16</v>
      </c>
      <c r="D79" s="4" t="s">
        <v>24</v>
      </c>
      <c r="E79" s="4" t="s">
        <v>27</v>
      </c>
      <c r="F79" s="4" t="s">
        <v>11</v>
      </c>
      <c r="G79" s="4" t="s">
        <v>1</v>
      </c>
      <c r="H79" s="4" t="s">
        <v>32</v>
      </c>
      <c r="I79" s="4" t="s">
        <v>36</v>
      </c>
    </row>
    <row r="80" spans="1:9" s="1" customFormat="1" hidden="1" x14ac:dyDescent="0.3">
      <c r="A80" s="4" t="s">
        <v>20</v>
      </c>
      <c r="B80" s="4" t="s">
        <v>17</v>
      </c>
      <c r="C80" s="4" t="s">
        <v>16</v>
      </c>
      <c r="D80" s="4" t="s">
        <v>24</v>
      </c>
      <c r="E80" s="4" t="s">
        <v>27</v>
      </c>
      <c r="F80" s="4" t="s">
        <v>11</v>
      </c>
      <c r="G80" s="4" t="s">
        <v>1</v>
      </c>
      <c r="H80" s="4" t="s">
        <v>32</v>
      </c>
      <c r="I80" s="4" t="s">
        <v>37</v>
      </c>
    </row>
    <row r="81" spans="1:9" s="1" customFormat="1" hidden="1" x14ac:dyDescent="0.3">
      <c r="A81" s="4" t="s">
        <v>20</v>
      </c>
      <c r="B81" s="4" t="s">
        <v>17</v>
      </c>
      <c r="C81" s="4" t="s">
        <v>16</v>
      </c>
      <c r="D81" s="4" t="s">
        <v>24</v>
      </c>
      <c r="E81" s="4" t="s">
        <v>27</v>
      </c>
      <c r="F81" s="4" t="s">
        <v>11</v>
      </c>
      <c r="G81" s="4" t="s">
        <v>1</v>
      </c>
      <c r="H81" s="4" t="s">
        <v>32</v>
      </c>
      <c r="I81" s="4" t="s">
        <v>34</v>
      </c>
    </row>
    <row r="82" spans="1:9" s="1" customFormat="1" hidden="1" x14ac:dyDescent="0.3">
      <c r="A82" s="4" t="s">
        <v>20</v>
      </c>
      <c r="B82" s="4" t="s">
        <v>17</v>
      </c>
      <c r="C82" s="4" t="s">
        <v>16</v>
      </c>
      <c r="D82" s="4" t="s">
        <v>24</v>
      </c>
      <c r="E82" s="4" t="s">
        <v>27</v>
      </c>
      <c r="F82" s="4" t="s">
        <v>11</v>
      </c>
      <c r="G82" s="4" t="s">
        <v>1</v>
      </c>
      <c r="H82" s="4" t="s">
        <v>32</v>
      </c>
      <c r="I82" s="4" t="s">
        <v>35</v>
      </c>
    </row>
  </sheetData>
  <autoFilter ref="A1:I82">
    <filterColumn colId="4">
      <filters>
        <filter val="КОМП 4"/>
      </filters>
    </filterColumn>
    <filterColumn colId="6">
      <filters>
        <filter val="Суб"/>
      </filters>
    </filterColumn>
    <sortState ref="A2:P101">
      <sortCondition ref="D1:D1667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zoomScale="85" zoomScaleNormal="85" workbookViewId="0">
      <selection activeCell="L32" sqref="L32"/>
    </sheetView>
  </sheetViews>
  <sheetFormatPr defaultRowHeight="14.4" x14ac:dyDescent="0.3"/>
  <cols>
    <col min="1" max="1" width="21" style="2" customWidth="1"/>
    <col min="2" max="2" width="21.33203125" style="2" customWidth="1"/>
    <col min="3" max="3" width="8.44140625" style="2" customWidth="1"/>
    <col min="4" max="16384" width="8.88671875" style="2"/>
  </cols>
  <sheetData>
    <row r="1" spans="1:9" ht="19.8" x14ac:dyDescent="0.3">
      <c r="A1" s="3" t="s">
        <v>21</v>
      </c>
      <c r="B1" s="3" t="s">
        <v>18</v>
      </c>
      <c r="C1" s="9">
        <f>COUNTIFS('Данные 1'!$A$2:$A$908407,IF($A$1="","*",$A$1),'Данные 1'!$B$2:$B$908407,IF($B$1="","*",$B$1))</f>
        <v>81</v>
      </c>
    </row>
    <row r="2" spans="1:9" x14ac:dyDescent="0.3">
      <c r="F2" s="5" t="s">
        <v>12</v>
      </c>
      <c r="G2" s="5" t="s">
        <v>13</v>
      </c>
      <c r="H2" s="5" t="s">
        <v>14</v>
      </c>
    </row>
    <row r="3" spans="1:9" ht="14.4" customHeight="1" x14ac:dyDescent="0.3">
      <c r="A3" s="6" t="s">
        <v>15</v>
      </c>
      <c r="B3" s="10">
        <f>SUM(D3:D10)</f>
        <v>81</v>
      </c>
      <c r="C3" s="3" t="s">
        <v>10</v>
      </c>
      <c r="D3" s="3">
        <f>SUM(F3:H3)</f>
        <v>19</v>
      </c>
      <c r="E3" s="3" t="s">
        <v>25</v>
      </c>
      <c r="F3" s="3">
        <f>COUNTIFS('Данные 1'!$A$2:$A$82,$A$1,'Данные 1'!$B$2:$B$82,$B$1&amp;"*",'Данные 1'!$D$2:$D$82,"З11 "&amp;"*",'Данные 1'!$E$2:$E$82,$E3,'Данные 1'!$G$2:$G$82,"РФ")</f>
        <v>10</v>
      </c>
      <c r="G3" s="3">
        <f>COUNTIFS('Данные 1'!$A$2:$A$82,$A$1,'Данные 1'!$B$2:$B$82,$B$1&amp;"*",'Данные 1'!$D$2:$D$82,"З12 "&amp;"*",'Данные 1'!$E$2:$E$82,$E3,'Данные 1'!$G$2:$G$82,"РФ")</f>
        <v>6</v>
      </c>
      <c r="H3" s="3">
        <f>COUNTIFS('Данные 1'!$A$2:$A$82,$A$1,'Данные 1'!$B$2:$B$82,$B$1&amp;"*",'Данные 1'!$D$2:$D$82,"З13 "&amp;"*",'Данные 1'!$E$2:$E$82,$E3,'Данные 1'!$G$2:$G$82,"РФ")</f>
        <v>3</v>
      </c>
    </row>
    <row r="4" spans="1:9" ht="14.4" customHeight="1" x14ac:dyDescent="0.3">
      <c r="A4" s="6"/>
      <c r="B4" s="10"/>
      <c r="C4" s="3" t="s">
        <v>10</v>
      </c>
      <c r="D4" s="3">
        <f>SUM(F4:H4)</f>
        <v>17</v>
      </c>
      <c r="E4" s="3" t="s">
        <v>26</v>
      </c>
      <c r="F4" s="3">
        <f>COUNTIFS('Данные 1'!$A$2:$A$82,$A$1,'Данные 1'!$B$2:$B$82,$B$1&amp;"*",'Данные 1'!$D$2:$D$82,"З11 "&amp;"*",'Данные 1'!$E$2:$E$82,$E4,'Данные 1'!$G$2:$G$82,"РФ")</f>
        <v>9</v>
      </c>
      <c r="G4" s="3">
        <f>COUNTIFS('Данные 1'!$A$2:$A$82,$A$1,'Данные 1'!$B$2:$B$82,$B$1&amp;"*",'Данные 1'!$D$2:$D$82,"З12 "&amp;"*",'Данные 1'!$E$2:$E$82,$E4,'Данные 1'!$G$2:$G$82,"РФ")</f>
        <v>4</v>
      </c>
      <c r="H4" s="3">
        <f>COUNTIFS('Данные 1'!$A$2:$A$82,$A$1,'Данные 1'!$B$2:$B$82,$B$1&amp;"*",'Данные 1'!$D$2:$D$82,"З13 "&amp;"*",'Данные 1'!$E$2:$E$82,$E4,'Данные 1'!$G$2:$G$82,"РФ")</f>
        <v>4</v>
      </c>
    </row>
    <row r="5" spans="1:9" ht="14.4" customHeight="1" x14ac:dyDescent="0.3">
      <c r="A5" s="6"/>
      <c r="B5" s="10"/>
      <c r="C5" s="8" t="s">
        <v>10</v>
      </c>
      <c r="D5" s="3">
        <f>SUM(F5:H5)</f>
        <v>6</v>
      </c>
      <c r="E5" s="3" t="s">
        <v>27</v>
      </c>
      <c r="F5" s="3">
        <f>COUNTIFS('Данные 1'!$A$2:$A$82,$A$1,'Данные 1'!$B$2:$B$82,$B$1&amp;"*",'Данные 1'!$D$2:$D$82,"З11 "&amp;"*",'Данные 1'!$E$2:$E$82,$E5,'Данные 1'!$G$2:$G$82,"РФ")</f>
        <v>6</v>
      </c>
      <c r="G5" s="3">
        <f>COUNTIFS('Данные 1'!$A$2:$A$82,$A$1,'Данные 1'!$B$2:$B$82,$B$1&amp;"*",'Данные 1'!$D$2:$D$82,"З12 "&amp;"*",'Данные 1'!$E$2:$E$82,$E5,'Данные 1'!$G$2:$G$82,"РФ")+COUNTIFS('Данные 1'!$A$2:$A$82,$A$1,'Данные 1'!$B$2:$B$82,$B$1&amp;"*",'Данные 1'!$D$2:$D$82,"З12 "&amp;"*",'Данные 1'!$E$2:$E$82,"В дело",'Данные 1'!$G$2:$G$82,"РФ")</f>
        <v>0</v>
      </c>
      <c r="H5" s="3">
        <f>COUNTIFS('Данные 1'!$A$2:$A$82,$A$1,'Данные 1'!$B$2:$B$82,$B$1&amp;"*",'Данные 1'!$D$2:$D$82,"З13 "&amp;"*",'Данные 1'!$E$2:$E$82,$E5,'Данные 1'!$G$2:$G$82,"РФ")+COUNTIFS('Данные 1'!$A$2:$A$82,$A$1,'Данные 1'!$B$2:$B$82,$B$1&amp;"*",'Данные 1'!$D$2:$D$82,"З13 "&amp;"*",'Данные 1'!$E$2:$E$82,"В дело",'Данные 1'!$G$2:$G$82,"РФ")</f>
        <v>0</v>
      </c>
    </row>
    <row r="6" spans="1:9" ht="14.4" customHeight="1" x14ac:dyDescent="0.3">
      <c r="A6" s="6"/>
      <c r="B6" s="10"/>
      <c r="C6" s="8" t="s">
        <v>10</v>
      </c>
      <c r="D6" s="3">
        <f>SUM(F6:H6)</f>
        <v>11</v>
      </c>
      <c r="E6" s="3" t="s">
        <v>28</v>
      </c>
      <c r="F6" s="3">
        <f>COUNTIFS('Данные 1'!$A$2:$A$82,$A$1,'Данные 1'!$B$2:$B$82,$B$1&amp;"*",'Данные 1'!$D$2:$D$82,"З11 "&amp;"*",'Данные 1'!$E$2:$E$82,$E6,'Данные 1'!$G$2:$G$82,"РФ")</f>
        <v>1</v>
      </c>
      <c r="G6" s="3">
        <f>COUNTIFS('Данные 1'!$A$2:$A$82,$A$1,'Данные 1'!$B$2:$B$82,$B$1&amp;"*",'Данные 1'!$D$2:$D$82,"З12 "&amp;"*",'Данные 1'!$E$2:$E$82,$E6,'Данные 1'!$G$2:$G$82,"РФ")</f>
        <v>10</v>
      </c>
      <c r="H6" s="3">
        <f>COUNTIFS('Данные 1'!$A$2:$A$82,$A$1,'Данные 1'!$B$2:$B$82,$B$1&amp;"*",'Данные 1'!$D$2:$D$82,"З13 "&amp;"*",'Данные 1'!$E$2:$E$82,$E6,'Данные 1'!$G$2:$G$82,"РФ")</f>
        <v>0</v>
      </c>
    </row>
    <row r="7" spans="1:9" x14ac:dyDescent="0.3">
      <c r="A7" s="6"/>
      <c r="B7" s="10"/>
      <c r="C7" s="8" t="s">
        <v>38</v>
      </c>
      <c r="D7" s="3">
        <f t="shared" ref="D7:D10" si="0">SUM(F7:H7)</f>
        <v>8</v>
      </c>
      <c r="E7" s="3" t="s">
        <v>25</v>
      </c>
      <c r="F7" s="3">
        <f>COUNTIFS('Данные 1'!$A$2:$A$82,$A$1,'Данные 1'!$B$2:$B$82,$B$1&amp;"*",'Данные 1'!$D$2:$D$82,F$2&amp;"*",'Данные 1'!$E$2:$E$82,$E7,'Данные 1'!$G$2:$G$82,"Суб")</f>
        <v>2</v>
      </c>
      <c r="G7" s="3">
        <f>COUNTIFS('Данные 1'!$A$2:$A$82,$A$1,'Данные 1'!$B$2:$B$82,$B$1&amp;"*",'Данные 1'!$D$2:$D$82,G$2&amp;"*",'Данные 1'!$E$2:$E$82,$E7,'Данные 1'!$G$2:$G$82,"Суб")</f>
        <v>1</v>
      </c>
      <c r="H7" s="3">
        <f>COUNTIFS('Данные 1'!$A$2:$A$82,$A$1,'Данные 1'!$B$2:$B$82,$B$1&amp;"*",'Данные 1'!$D$2:$D$82,H$2&amp;"*",'Данные 1'!$E$2:$E$82,$E7,'Данные 1'!$G$2:$G$82,"Суб")</f>
        <v>5</v>
      </c>
    </row>
    <row r="8" spans="1:9" x14ac:dyDescent="0.3">
      <c r="A8" s="6"/>
      <c r="B8" s="10"/>
      <c r="C8" s="8" t="s">
        <v>38</v>
      </c>
      <c r="D8" s="3">
        <f t="shared" si="0"/>
        <v>11</v>
      </c>
      <c r="E8" s="3" t="s">
        <v>26</v>
      </c>
      <c r="F8" s="3">
        <f>COUNTIFS('Данные 1'!$A$2:$A$82,$A$1,'Данные 1'!$B$2:$B$82,$B$1&amp;"*",'Данные 1'!$D$2:$D$82,F$2&amp;"*",'Данные 1'!$E$2:$E$82,$E8,'Данные 1'!$G$2:$G$82,"Суб")</f>
        <v>6</v>
      </c>
      <c r="G8" s="3">
        <f>COUNTIFS('Данные 1'!$A$2:$A$82,$A$1,'Данные 1'!$B$2:$B$82,$B$1&amp;"*",'Данные 1'!$D$2:$D$82,G$2&amp;"*",'Данные 1'!$E$2:$E$82,$E8,'Данные 1'!$G$2:$G$82,"Суб")</f>
        <v>2</v>
      </c>
      <c r="H8" s="3">
        <f>COUNTIFS('Данные 1'!$A$2:$A$82,$A$1,'Данные 1'!$B$2:$B$82,$B$1&amp;"*",'Данные 1'!$D$2:$D$82,H$2&amp;"*",'Данные 1'!$E$2:$E$82,$E8,'Данные 1'!$G$2:$G$82,"Суб")</f>
        <v>3</v>
      </c>
    </row>
    <row r="9" spans="1:9" x14ac:dyDescent="0.3">
      <c r="A9" s="6"/>
      <c r="B9" s="10"/>
      <c r="C9" s="8" t="s">
        <v>38</v>
      </c>
      <c r="D9" s="3">
        <f t="shared" si="0"/>
        <v>7</v>
      </c>
      <c r="E9" s="3" t="s">
        <v>27</v>
      </c>
      <c r="F9" s="3">
        <f>COUNTIFS('Данные 1'!$A$2:$A$82,$A$1,'Данные 1'!$B$2:$B$82,$B$1&amp;"*",'Данные 1'!$D$2:$D$82,F$2&amp;"*",'Данные 1'!$E$2:$E$82,$E9,'Данные 1'!$G$2:$G$82,"Суб")</f>
        <v>3</v>
      </c>
      <c r="G9" s="3">
        <f>COUNTIFS('Данные 1'!$A$2:$A$82,$A$1,'Данные 1'!$B$2:$B$82,$B$1&amp;"*",'Данные 1'!$D$2:$D$82,G$2&amp;"*",'Данные 1'!$E$2:$E$82,$E9,'Данные 1'!$G$2:$G$82,"Суб")</f>
        <v>0</v>
      </c>
      <c r="H9" s="3">
        <f>COUNTIFS('Данные 1'!$A$2:$A$82,$A$1,'Данные 1'!$B$2:$B$82,$B$1&amp;"*",'Данные 1'!$D$2:$D$82,H$2&amp;"*",'Данные 1'!$E$2:$E$82,$E9,'Данные 1'!$G$2:$G$82,"Суб")</f>
        <v>4</v>
      </c>
    </row>
    <row r="10" spans="1:9" x14ac:dyDescent="0.3">
      <c r="A10" s="6"/>
      <c r="B10" s="10"/>
      <c r="C10" s="8" t="s">
        <v>38</v>
      </c>
      <c r="D10" s="3">
        <f t="shared" si="0"/>
        <v>2</v>
      </c>
      <c r="E10" s="3" t="s">
        <v>28</v>
      </c>
      <c r="F10" s="3">
        <f>COUNTIFS('Данные 1'!$A$2:$A$82,$A$1,'Данные 1'!$B$2:$B$82,$B$1&amp;"*",'Данные 1'!$D$2:$D$82,F$2&amp;"*",'Данные 1'!$E$2:$E$82,$E10,'Данные 1'!$G$2:$G$82,"Суб")</f>
        <v>0</v>
      </c>
      <c r="G10" s="3">
        <f>COUNTIFS('Данные 1'!$A$2:$A$82,$A$1,'Данные 1'!$B$2:$B$82,$B$1&amp;"*",'Данные 1'!$D$2:$D$82,G$2&amp;"*",'Данные 1'!$E$2:$E$82,$E10,'Данные 1'!$G$2:$G$82,"Суб")</f>
        <v>2</v>
      </c>
      <c r="H10" s="3">
        <f>COUNTIFS('Данные 1'!$A$2:$A$82,$A$1,'Данные 1'!$B$2:$B$82,$B$1&amp;"*",'Данные 1'!$D$2:$D$82,H$2&amp;"*",'Данные 1'!$E$2:$E$82,$E10,'Данные 1'!$G$2:$G$82,"Суб")</f>
        <v>0</v>
      </c>
    </row>
    <row r="13" spans="1:9" x14ac:dyDescent="0.3">
      <c r="A13" s="2" t="s">
        <v>39</v>
      </c>
    </row>
    <row r="15" spans="1:9" x14ac:dyDescent="0.3">
      <c r="G15" s="5" t="s">
        <v>12</v>
      </c>
      <c r="H15" s="5" t="s">
        <v>13</v>
      </c>
      <c r="I15" s="5" t="s">
        <v>14</v>
      </c>
    </row>
    <row r="16" spans="1:9" x14ac:dyDescent="0.3">
      <c r="A16" s="10" t="str">
        <f>A3</f>
        <v>ВОПРОС1</v>
      </c>
      <c r="B16" s="12">
        <f>SUM(D16:D39)</f>
        <v>81</v>
      </c>
      <c r="C16" s="7" t="str">
        <f>C3</f>
        <v>рф</v>
      </c>
      <c r="D16" s="7">
        <f>SUM(G16:I19)</f>
        <v>19</v>
      </c>
      <c r="E16" s="7" t="str">
        <f>E3</f>
        <v>КОМП 1</v>
      </c>
      <c r="F16" s="3" t="s">
        <v>29</v>
      </c>
      <c r="G16" s="8">
        <f>COUNTIFS('Данные 1'!$A$2:$A$82,$A$1,'Данные 1'!$B$2:$B$82,$B$1&amp;"*",'Данные 1'!$D$2:$D$82,G$15&amp;"*",'Данные 1'!$E$2:$E$82,$E16,'Данные 1'!$G$2:$G$82,"РФ",'Данные 1'!$H$2:$H$82,$F16)</f>
        <v>4</v>
      </c>
      <c r="H16" s="8">
        <f>COUNTIFS('Данные 1'!$A$2:$A$82,$A$1,'Данные 1'!$B$2:$B$82,$B$1&amp;"*",'Данные 1'!$D$2:$D$82,H$15&amp;"*",'Данные 1'!$E$2:$E$82,$E16,'Данные 1'!$G$2:$G$82,"РФ",'Данные 1'!$H$2:$H$82,$F16)</f>
        <v>0</v>
      </c>
      <c r="I16" s="8">
        <f>COUNTIFS('Данные 1'!$A$2:$A$82,$A$1,'Данные 1'!$B$2:$B$82,$B$1&amp;"*",'Данные 1'!$D$2:$D$82,I$15&amp;"*",'Данные 1'!$E$2:$E$82,$E16,'Данные 1'!$G$2:$G$82,"РФ",'Данные 1'!$H$2:$H$82,$F16)</f>
        <v>3</v>
      </c>
    </row>
    <row r="17" spans="1:9" x14ac:dyDescent="0.3">
      <c r="A17" s="10"/>
      <c r="B17" s="12"/>
      <c r="C17" s="7"/>
      <c r="D17" s="7"/>
      <c r="E17" s="7"/>
      <c r="F17" s="3" t="s">
        <v>31</v>
      </c>
      <c r="G17" s="8">
        <f>COUNTIFS('Данные 1'!$A$2:$A$82,$A$1,'Данные 1'!$B$2:$B$82,$B$1&amp;"*",'Данные 1'!$D$2:$D$82,G$15&amp;"*",'Данные 1'!$E$2:$E$82,$E16,'Данные 1'!$G$2:$G$82,"РФ",'Данные 1'!$H$2:$H$82,$F17)</f>
        <v>3</v>
      </c>
      <c r="H17" s="8">
        <f>COUNTIFS('Данные 1'!$A$2:$A$82,$A$1,'Данные 1'!$B$2:$B$82,$B$1&amp;"*",'Данные 1'!$D$2:$D$82,H$15&amp;"*",'Данные 1'!$E$2:$E$82,$E16,'Данные 1'!$G$2:$G$82,"РФ",'Данные 1'!$H$2:$H$82,$F17)</f>
        <v>0</v>
      </c>
      <c r="I17" s="8">
        <f>COUNTIFS('Данные 1'!$A$2:$A$82,$A$1,'Данные 1'!$B$2:$B$82,$B$1&amp;"*",'Данные 1'!$D$2:$D$82,I$15&amp;"*",'Данные 1'!$E$2:$E$82,$E16,'Данные 1'!$G$2:$G$82,"РФ",'Данные 1'!$H$2:$H$82,$F17)</f>
        <v>0</v>
      </c>
    </row>
    <row r="18" spans="1:9" x14ac:dyDescent="0.3">
      <c r="A18" s="10"/>
      <c r="B18" s="12"/>
      <c r="C18" s="7"/>
      <c r="D18" s="7"/>
      <c r="E18" s="7"/>
      <c r="F18" s="3" t="s">
        <v>32</v>
      </c>
      <c r="G18" s="8">
        <f>COUNTIFS('Данные 1'!$A$2:$A$82,$A$1,'Данные 1'!$B$2:$B$82,$B$1&amp;"*",'Данные 1'!$D$2:$D$82,G$15&amp;"*",'Данные 1'!$E$2:$E$82,$E16,'Данные 1'!$G$2:$G$82,"РФ",'Данные 1'!$H$2:$H$82,$F18)</f>
        <v>3</v>
      </c>
      <c r="H18" s="8">
        <f>COUNTIFS('Данные 1'!$A$2:$A$82,$A$1,'Данные 1'!$B$2:$B$82,$B$1&amp;"*",'Данные 1'!$D$2:$D$82,H$15&amp;"*",'Данные 1'!$E$2:$E$82,$E16,'Данные 1'!$G$2:$G$82,"РФ",'Данные 1'!$H$2:$H$82,$F18)</f>
        <v>2</v>
      </c>
      <c r="I18" s="8">
        <f>COUNTIFS('Данные 1'!$A$2:$A$82,$A$1,'Данные 1'!$B$2:$B$82,$B$1&amp;"*",'Данные 1'!$D$2:$D$82,I$15&amp;"*",'Данные 1'!$E$2:$E$82,$E16,'Данные 1'!$G$2:$G$82,"РФ",'Данные 1'!$H$2:$H$82,$F18)</f>
        <v>0</v>
      </c>
    </row>
    <row r="19" spans="1:9" x14ac:dyDescent="0.3">
      <c r="A19" s="10"/>
      <c r="B19" s="12"/>
      <c r="C19" s="7"/>
      <c r="D19" s="7"/>
      <c r="E19" s="7"/>
      <c r="F19" s="3" t="s">
        <v>33</v>
      </c>
      <c r="G19" s="8">
        <f>COUNTIFS('Данные 1'!$A$2:$A$82,$A$1,'Данные 1'!$B$2:$B$82,$B$1&amp;"*",'Данные 1'!$D$2:$D$82,G$15&amp;"*",'Данные 1'!$E$2:$E$82,$E16,'Данные 1'!$G$2:$G$82,"РФ",'Данные 1'!$H$2:$H$82,$F19)</f>
        <v>0</v>
      </c>
      <c r="H19" s="8">
        <f>COUNTIFS('Данные 1'!$A$2:$A$82,$A$1,'Данные 1'!$B$2:$B$82,$B$1&amp;"*",'Данные 1'!$D$2:$D$82,H$15&amp;"*",'Данные 1'!$E$2:$E$82,$E16,'Данные 1'!$G$2:$G$82,"РФ",'Данные 1'!$H$2:$H$82,$F19)</f>
        <v>4</v>
      </c>
      <c r="I19" s="8">
        <f>COUNTIFS('Данные 1'!$A$2:$A$82,$A$1,'Данные 1'!$B$2:$B$82,$B$1&amp;"*",'Данные 1'!$D$2:$D$82,I$15&amp;"*",'Данные 1'!$E$2:$E$82,$E16,'Данные 1'!$G$2:$G$82,"РФ",'Данные 1'!$H$2:$H$82,$F19)</f>
        <v>0</v>
      </c>
    </row>
    <row r="20" spans="1:9" x14ac:dyDescent="0.3">
      <c r="A20" s="10"/>
      <c r="B20" s="12"/>
      <c r="C20" s="7"/>
      <c r="D20" s="7">
        <f>SUM(G20:I23)</f>
        <v>17</v>
      </c>
      <c r="E20" s="7" t="str">
        <f>E4</f>
        <v>КОМП 2</v>
      </c>
      <c r="F20" s="3" t="s">
        <v>30</v>
      </c>
      <c r="G20" s="8">
        <f>COUNTIFS('Данные 1'!$A$2:$A$82,$A$1,'Данные 1'!$B$2:$B$82,$B$1&amp;"*",'Данные 1'!$D$2:$D$82,G$15&amp;"*",'Данные 1'!$E$2:$E$82,$E20,'Данные 1'!$G$2:$G$82,"РФ",'Данные 1'!$H$2:$H$82,$F20)</f>
        <v>4</v>
      </c>
      <c r="H20" s="8">
        <f>COUNTIFS('Данные 1'!$A$2:$A$82,$A$1,'Данные 1'!$B$2:$B$82,$B$1&amp;"*",'Данные 1'!$D$2:$D$82,H$15&amp;"*",'Данные 1'!$E$2:$E$82,$E20,'Данные 1'!$G$2:$G$82,"РФ",'Данные 1'!$H$2:$H$82,$F20)</f>
        <v>0</v>
      </c>
      <c r="I20" s="8">
        <f>COUNTIFS('Данные 1'!$A$2:$A$82,$A$1,'Данные 1'!$B$2:$B$82,$B$1&amp;"*",'Данные 1'!$D$2:$D$82,I$15&amp;"*",'Данные 1'!$E$2:$E$82,$E20,'Данные 1'!$G$2:$G$82,"РФ",'Данные 1'!$H$2:$H$82,$F20)</f>
        <v>0</v>
      </c>
    </row>
    <row r="21" spans="1:9" x14ac:dyDescent="0.3">
      <c r="A21" s="10"/>
      <c r="B21" s="12"/>
      <c r="C21" s="7"/>
      <c r="D21" s="7"/>
      <c r="E21" s="7"/>
      <c r="F21" s="3" t="s">
        <v>31</v>
      </c>
      <c r="G21" s="8">
        <f>COUNTIFS('Данные 1'!$A$2:$A$82,$A$1,'Данные 1'!$B$2:$B$82,$B$1&amp;"*",'Данные 1'!$D$2:$D$82,G$15&amp;"*",'Данные 1'!$E$2:$E$82,$E20,'Данные 1'!$G$2:$G$82,"РФ",'Данные 1'!$H$2:$H$82,$F21)</f>
        <v>0</v>
      </c>
      <c r="H21" s="8">
        <f>COUNTIFS('Данные 1'!$A$2:$A$82,$A$1,'Данные 1'!$B$2:$B$82,$B$1&amp;"*",'Данные 1'!$D$2:$D$82,H$15&amp;"*",'Данные 1'!$E$2:$E$82,$E20,'Данные 1'!$G$2:$G$82,"РФ",'Данные 1'!$H$2:$H$82,$F21)</f>
        <v>0</v>
      </c>
      <c r="I21" s="8">
        <f>COUNTIFS('Данные 1'!$A$2:$A$82,$A$1,'Данные 1'!$B$2:$B$82,$B$1&amp;"*",'Данные 1'!$D$2:$D$82,I$15&amp;"*",'Данные 1'!$E$2:$E$82,$E20,'Данные 1'!$G$2:$G$82,"РФ",'Данные 1'!$H$2:$H$82,$F21)</f>
        <v>4</v>
      </c>
    </row>
    <row r="22" spans="1:9" x14ac:dyDescent="0.3">
      <c r="A22" s="10"/>
      <c r="B22" s="12"/>
      <c r="C22" s="7"/>
      <c r="D22" s="7"/>
      <c r="E22" s="7"/>
      <c r="F22" s="3" t="s">
        <v>32</v>
      </c>
      <c r="G22" s="8">
        <f>COUNTIFS('Данные 1'!$A$2:$A$82,$A$1,'Данные 1'!$B$2:$B$82,$B$1&amp;"*",'Данные 1'!$D$2:$D$82,G$15&amp;"*",'Данные 1'!$E$2:$E$82,$E20,'Данные 1'!$G$2:$G$82,"РФ",'Данные 1'!$H$2:$H$82,$F22)</f>
        <v>2</v>
      </c>
      <c r="H22" s="8">
        <f>COUNTIFS('Данные 1'!$A$2:$A$82,$A$1,'Данные 1'!$B$2:$B$82,$B$1&amp;"*",'Данные 1'!$D$2:$D$82,H$15&amp;"*",'Данные 1'!$E$2:$E$82,$E20,'Данные 1'!$G$2:$G$82,"РФ",'Данные 1'!$H$2:$H$82,$F22)</f>
        <v>0</v>
      </c>
      <c r="I22" s="8">
        <f>COUNTIFS('Данные 1'!$A$2:$A$82,$A$1,'Данные 1'!$B$2:$B$82,$B$1&amp;"*",'Данные 1'!$D$2:$D$82,I$15&amp;"*",'Данные 1'!$E$2:$E$82,$E20,'Данные 1'!$G$2:$G$82,"РФ",'Данные 1'!$H$2:$H$82,$F22)</f>
        <v>0</v>
      </c>
    </row>
    <row r="23" spans="1:9" x14ac:dyDescent="0.3">
      <c r="A23" s="10"/>
      <c r="B23" s="12"/>
      <c r="C23" s="7"/>
      <c r="D23" s="7"/>
      <c r="E23" s="7"/>
      <c r="F23" s="3" t="s">
        <v>33</v>
      </c>
      <c r="G23" s="8">
        <f>COUNTIFS('Данные 1'!$A$2:$A$82,$A$1,'Данные 1'!$B$2:$B$82,$B$1&amp;"*",'Данные 1'!$D$2:$D$82,G$15&amp;"*",'Данные 1'!$E$2:$E$82,$E20,'Данные 1'!$G$2:$G$82,"РФ",'Данные 1'!$H$2:$H$82,$F23)</f>
        <v>3</v>
      </c>
      <c r="H23" s="8">
        <f>COUNTIFS('Данные 1'!$A$2:$A$82,$A$1,'Данные 1'!$B$2:$B$82,$B$1&amp;"*",'Данные 1'!$D$2:$D$82,H$15&amp;"*",'Данные 1'!$E$2:$E$82,$E20,'Данные 1'!$G$2:$G$82,"РФ",'Данные 1'!$H$2:$H$82,$F23)</f>
        <v>4</v>
      </c>
      <c r="I23" s="8">
        <f>COUNTIFS('Данные 1'!$A$2:$A$82,$A$1,'Данные 1'!$B$2:$B$82,$B$1&amp;"*",'Данные 1'!$D$2:$D$82,I$15&amp;"*",'Данные 1'!$E$2:$E$82,$E20,'Данные 1'!$G$2:$G$82,"РФ",'Данные 1'!$H$2:$H$82,$F23)</f>
        <v>0</v>
      </c>
    </row>
    <row r="24" spans="1:9" ht="15.6" x14ac:dyDescent="0.3">
      <c r="A24" s="10"/>
      <c r="B24" s="12"/>
      <c r="C24" s="7"/>
      <c r="D24" s="11">
        <f>SUM(G24:I24)</f>
        <v>6</v>
      </c>
      <c r="E24" s="11" t="str">
        <f>E5</f>
        <v>КОМП 3</v>
      </c>
      <c r="F24" s="3" t="s">
        <v>29</v>
      </c>
      <c r="G24" s="8">
        <f>COUNTIFS('Данные 1'!$A$2:$A$82,$A$1,'Данные 1'!$B$2:$B$82,$B$1&amp;"*",'Данные 1'!$D$2:$D$82,G$15&amp;"*",'Данные 1'!$E$2:$E$82,$E24,'Данные 1'!$G$2:$G$82,"РФ",'Данные 1'!$H$2:$H$82,$F24)</f>
        <v>6</v>
      </c>
      <c r="H24" s="8">
        <f>COUNTIFS('Данные 1'!$A$2:$A$82,$A$1,'Данные 1'!$B$2:$B$82,$B$1&amp;"*",'Данные 1'!$D$2:$D$82,H$15&amp;"*",'Данные 1'!$E$2:$E$82,$E24,'Данные 1'!$G$2:$G$82,"РФ",'Данные 1'!$H$2:$H$82,$F24)</f>
        <v>0</v>
      </c>
      <c r="I24" s="8">
        <f>COUNTIFS('Данные 1'!$A$2:$A$82,$A$1,'Данные 1'!$B$2:$B$82,$B$1&amp;"*",'Данные 1'!$D$2:$D$82,I$15&amp;"*",'Данные 1'!$E$2:$E$82,$E24,'Данные 1'!$G$2:$G$82,"РФ",'Данные 1'!$H$2:$H$82,$F24)</f>
        <v>0</v>
      </c>
    </row>
    <row r="25" spans="1:9" x14ac:dyDescent="0.3">
      <c r="A25" s="10"/>
      <c r="B25" s="12"/>
      <c r="C25" s="7"/>
      <c r="D25" s="7">
        <f>SUM(G25:I29)</f>
        <v>11</v>
      </c>
      <c r="E25" s="7" t="str">
        <f>E6</f>
        <v>КОМП 4</v>
      </c>
      <c r="F25" s="3" t="s">
        <v>29</v>
      </c>
      <c r="G25" s="8">
        <f>COUNTIFS('Данные 1'!$A$2:$A$82,$A$1,'Данные 1'!$B$2:$B$82,$B$1&amp;"*",'Данные 1'!$D$2:$D$82,G$15&amp;"*",'Данные 1'!$E$2:$E$82,$E25,'Данные 1'!$G$2:$G$82,"РФ",'Данные 1'!$H$2:$H$82,$F25)</f>
        <v>1</v>
      </c>
      <c r="H25" s="8">
        <f>COUNTIFS('Данные 1'!$A$2:$A$82,$A$1,'Данные 1'!$B$2:$B$82,$B$1&amp;"*",'Данные 1'!$D$2:$D$82,H$15&amp;"*",'Данные 1'!$E$2:$E$82,$E25,'Данные 1'!$G$2:$G$82,"РФ",'Данные 1'!$H$2:$H$82,$F25)</f>
        <v>0</v>
      </c>
      <c r="I25" s="8">
        <f>COUNTIFS('Данные 1'!$A$2:$A$82,$A$1,'Данные 1'!$B$2:$B$82,$B$1&amp;"*",'Данные 1'!$D$2:$D$82,I$15&amp;"*",'Данные 1'!$E$2:$E$82,$E25,'Данные 1'!$G$2:$G$82,"РФ",'Данные 1'!$H$2:$H$82,$F25)</f>
        <v>0</v>
      </c>
    </row>
    <row r="26" spans="1:9" x14ac:dyDescent="0.3">
      <c r="A26" s="10"/>
      <c r="B26" s="12"/>
      <c r="C26" s="7"/>
      <c r="D26" s="7"/>
      <c r="E26" s="7"/>
      <c r="F26" s="3" t="s">
        <v>30</v>
      </c>
      <c r="G26" s="8">
        <f>COUNTIFS('Данные 1'!$A$2:$A$82,$A$1,'Данные 1'!$B$2:$B$82,$B$1&amp;"*",'Данные 1'!$D$2:$D$82,G$15&amp;"*",'Данные 1'!$E$2:$E$82,$E25,'Данные 1'!$G$2:$G$82,"РФ",'Данные 1'!$H$2:$H$82,$F26)</f>
        <v>0</v>
      </c>
      <c r="H26" s="8">
        <f>COUNTIFS('Данные 1'!$A$2:$A$82,$A$1,'Данные 1'!$B$2:$B$82,$B$1&amp;"*",'Данные 1'!$D$2:$D$82,H$15&amp;"*",'Данные 1'!$E$2:$E$82,$E25,'Данные 1'!$G$2:$G$82,"РФ",'Данные 1'!$H$2:$H$82,$F26)</f>
        <v>1</v>
      </c>
      <c r="I26" s="8">
        <f>COUNTIFS('Данные 1'!$A$2:$A$82,$A$1,'Данные 1'!$B$2:$B$82,$B$1&amp;"*",'Данные 1'!$D$2:$D$82,I$15&amp;"*",'Данные 1'!$E$2:$E$82,$E25,'Данные 1'!$G$2:$G$82,"РФ",'Данные 1'!$H$2:$H$82,$F26)</f>
        <v>0</v>
      </c>
    </row>
    <row r="27" spans="1:9" x14ac:dyDescent="0.3">
      <c r="A27" s="10"/>
      <c r="B27" s="12"/>
      <c r="C27" s="7"/>
      <c r="D27" s="7"/>
      <c r="E27" s="7"/>
      <c r="F27" s="3" t="s">
        <v>31</v>
      </c>
      <c r="G27" s="8">
        <f>COUNTIFS('Данные 1'!$A$2:$A$82,$A$1,'Данные 1'!$B$2:$B$82,$B$1&amp;"*",'Данные 1'!$D$2:$D$82,G$15&amp;"*",'Данные 1'!$E$2:$E$82,$E25,'Данные 1'!$G$2:$G$82,"РФ",'Данные 1'!$H$2:$H$82,$F27)</f>
        <v>0</v>
      </c>
      <c r="H27" s="8">
        <f>COUNTIFS('Данные 1'!$A$2:$A$82,$A$1,'Данные 1'!$B$2:$B$82,$B$1&amp;"*",'Данные 1'!$D$2:$D$82,H$15&amp;"*",'Данные 1'!$E$2:$E$82,$E25,'Данные 1'!$G$2:$G$82,"РФ",'Данные 1'!$H$2:$H$82,$F27)</f>
        <v>5</v>
      </c>
      <c r="I27" s="8">
        <f>COUNTIFS('Данные 1'!$A$2:$A$82,$A$1,'Данные 1'!$B$2:$B$82,$B$1&amp;"*",'Данные 1'!$D$2:$D$82,I$15&amp;"*",'Данные 1'!$E$2:$E$82,$E25,'Данные 1'!$G$2:$G$82,"РФ",'Данные 1'!$H$2:$H$82,$F27)</f>
        <v>0</v>
      </c>
    </row>
    <row r="28" spans="1:9" x14ac:dyDescent="0.3">
      <c r="A28" s="10"/>
      <c r="B28" s="12"/>
      <c r="C28" s="7"/>
      <c r="D28" s="7"/>
      <c r="E28" s="7"/>
      <c r="F28" s="3" t="s">
        <v>32</v>
      </c>
      <c r="G28" s="8">
        <f>COUNTIFS('Данные 1'!$A$2:$A$82,$A$1,'Данные 1'!$B$2:$B$82,$B$1&amp;"*",'Данные 1'!$D$2:$D$82,G$15&amp;"*",'Данные 1'!$E$2:$E$82,$E25,'Данные 1'!$G$2:$G$82,"РФ",'Данные 1'!$H$2:$H$82,$F28)</f>
        <v>0</v>
      </c>
      <c r="H28" s="8">
        <f>COUNTIFS('Данные 1'!$A$2:$A$82,$A$1,'Данные 1'!$B$2:$B$82,$B$1&amp;"*",'Данные 1'!$D$2:$D$82,H$15&amp;"*",'Данные 1'!$E$2:$E$82,$E25,'Данные 1'!$G$2:$G$82,"РФ",'Данные 1'!$H$2:$H$82,$F28)</f>
        <v>3</v>
      </c>
      <c r="I28" s="8">
        <f>COUNTIFS('Данные 1'!$A$2:$A$82,$A$1,'Данные 1'!$B$2:$B$82,$B$1&amp;"*",'Данные 1'!$D$2:$D$82,I$15&amp;"*",'Данные 1'!$E$2:$E$82,$E25,'Данные 1'!$G$2:$G$82,"РФ",'Данные 1'!$H$2:$H$82,$F28)</f>
        <v>0</v>
      </c>
    </row>
    <row r="29" spans="1:9" x14ac:dyDescent="0.3">
      <c r="A29" s="10"/>
      <c r="B29" s="12"/>
      <c r="C29" s="7"/>
      <c r="D29" s="7"/>
      <c r="E29" s="7"/>
      <c r="F29" s="3" t="s">
        <v>33</v>
      </c>
      <c r="G29" s="8">
        <f>COUNTIFS('Данные 1'!$A$2:$A$82,$A$1,'Данные 1'!$B$2:$B$82,$B$1&amp;"*",'Данные 1'!$D$2:$D$82,G$15&amp;"*",'Данные 1'!$E$2:$E$82,$E25,'Данные 1'!$G$2:$G$82,"РФ",'Данные 1'!$H$2:$H$82,$F29)</f>
        <v>0</v>
      </c>
      <c r="H29" s="8">
        <f>COUNTIFS('Данные 1'!$A$2:$A$82,$A$1,'Данные 1'!$B$2:$B$82,$B$1&amp;"*",'Данные 1'!$D$2:$D$82,H$15&amp;"*",'Данные 1'!$E$2:$E$82,$E25,'Данные 1'!$G$2:$G$82,"РФ",'Данные 1'!$H$2:$H$82,$F29)</f>
        <v>1</v>
      </c>
      <c r="I29" s="8">
        <f>COUNTIFS('Данные 1'!$A$2:$A$82,$A$1,'Данные 1'!$B$2:$B$82,$B$1&amp;"*",'Данные 1'!$D$2:$D$82,I$15&amp;"*",'Данные 1'!$E$2:$E$82,$E25,'Данные 1'!$G$2:$G$82,"РФ",'Данные 1'!$H$2:$H$82,$F29)</f>
        <v>0</v>
      </c>
    </row>
    <row r="30" spans="1:9" x14ac:dyDescent="0.3">
      <c r="A30" s="10"/>
      <c r="B30" s="12"/>
      <c r="C30" s="7" t="str">
        <f>C7</f>
        <v>суб</v>
      </c>
      <c r="D30" s="7">
        <f>SUM(G30:I32)</f>
        <v>8</v>
      </c>
      <c r="E30" s="7" t="str">
        <f>E7</f>
        <v>КОМП 1</v>
      </c>
      <c r="F30" s="3" t="s">
        <v>29</v>
      </c>
      <c r="G30" s="8">
        <f>COUNTIFS('Данные 1'!$A$2:$A$82,$A$1,'Данные 1'!$B$2:$B$82,$B$1&amp;"*",'Данные 1'!$D$2:$D$82,G$15&amp;"*",'Данные 1'!$E$2:$E$82,$E30,'Данные 1'!$G$2:$G$82,"Суб",'Данные 1'!$H$2:$H$82,$F30)</f>
        <v>1</v>
      </c>
      <c r="H30" s="8">
        <f>COUNTIFS('Данные 1'!$A$2:$A$82,$A$1,'Данные 1'!$B$2:$B$82,$B$1&amp;"*",'Данные 1'!$D$2:$D$82,H$15&amp;"*",'Данные 1'!$E$2:$E$82,$E30,'Данные 1'!$G$2:$G$82,"Суб",'Данные 1'!$H$2:$H$82,$F30)</f>
        <v>0</v>
      </c>
      <c r="I30" s="8">
        <f>COUNTIFS('Данные 1'!$A$2:$A$82,$A$1,'Данные 1'!$B$2:$B$82,$B$1&amp;"*",'Данные 1'!$D$2:$D$82,I$15&amp;"*",'Данные 1'!$E$2:$E$82,$E30,'Данные 1'!$G$2:$G$82,"Суб",'Данные 1'!$H$2:$H$82,$F30)</f>
        <v>4</v>
      </c>
    </row>
    <row r="31" spans="1:9" x14ac:dyDescent="0.3">
      <c r="A31" s="10"/>
      <c r="B31" s="12"/>
      <c r="C31" s="7"/>
      <c r="D31" s="7"/>
      <c r="E31" s="7"/>
      <c r="F31" s="3" t="s">
        <v>30</v>
      </c>
      <c r="G31" s="8">
        <f>COUNTIFS('Данные 1'!$A$2:$A$82,$A$1,'Данные 1'!$B$2:$B$82,$B$1&amp;"*",'Данные 1'!$D$2:$D$82,G$15&amp;"*",'Данные 1'!$E$2:$E$82,$E30,'Данные 1'!$G$2:$G$82,"Суб",'Данные 1'!$H$2:$H$82,$F31)</f>
        <v>0</v>
      </c>
      <c r="H31" s="8">
        <f>COUNTIFS('Данные 1'!$A$2:$A$82,$A$1,'Данные 1'!$B$2:$B$82,$B$1&amp;"*",'Данные 1'!$D$2:$D$82,H$15&amp;"*",'Данные 1'!$E$2:$E$82,$E30,'Данные 1'!$G$2:$G$82,"Суб",'Данные 1'!$H$2:$H$82,$F31)</f>
        <v>0</v>
      </c>
      <c r="I31" s="8">
        <f>COUNTIFS('Данные 1'!$A$2:$A$82,$A$1,'Данные 1'!$B$2:$B$82,$B$1&amp;"*",'Данные 1'!$D$2:$D$82,I$15&amp;"*",'Данные 1'!$E$2:$E$82,$E30,'Данные 1'!$G$2:$G$82,"Суб",'Данные 1'!$H$2:$H$82,$F31)</f>
        <v>1</v>
      </c>
    </row>
    <row r="32" spans="1:9" x14ac:dyDescent="0.3">
      <c r="A32" s="10"/>
      <c r="B32" s="12"/>
      <c r="C32" s="7"/>
      <c r="D32" s="7"/>
      <c r="E32" s="7"/>
      <c r="F32" s="3" t="s">
        <v>32</v>
      </c>
      <c r="G32" s="8">
        <f>COUNTIFS('Данные 1'!$A$2:$A$82,$A$1,'Данные 1'!$B$2:$B$82,$B$1&amp;"*",'Данные 1'!$D$2:$D$82,G$15&amp;"*",'Данные 1'!$E$2:$E$82,$E30,'Данные 1'!$G$2:$G$82,"Суб",'Данные 1'!$H$2:$H$82,$F32)</f>
        <v>1</v>
      </c>
      <c r="H32" s="8">
        <f>COUNTIFS('Данные 1'!$A$2:$A$82,$A$1,'Данные 1'!$B$2:$B$82,$B$1&amp;"*",'Данные 1'!$D$2:$D$82,H$15&amp;"*",'Данные 1'!$E$2:$E$82,$E30,'Данные 1'!$G$2:$G$82,"Суб",'Данные 1'!$H$2:$H$82,$F32)</f>
        <v>1</v>
      </c>
      <c r="I32" s="8">
        <f>COUNTIFS('Данные 1'!$A$2:$A$82,$A$1,'Данные 1'!$B$2:$B$82,$B$1&amp;"*",'Данные 1'!$D$2:$D$82,I$15&amp;"*",'Данные 1'!$E$2:$E$82,$E30,'Данные 1'!$G$2:$G$82,"Суб",'Данные 1'!$H$2:$H$82,$F32)</f>
        <v>0</v>
      </c>
    </row>
    <row r="33" spans="1:9" x14ac:dyDescent="0.3">
      <c r="A33" s="10"/>
      <c r="B33" s="12"/>
      <c r="C33" s="7"/>
      <c r="D33" s="7">
        <f>SUM(G33:I36)</f>
        <v>11</v>
      </c>
      <c r="E33" s="7" t="str">
        <f>E4</f>
        <v>КОМП 2</v>
      </c>
      <c r="F33" s="3" t="s">
        <v>30</v>
      </c>
      <c r="G33" s="8">
        <f>COUNTIFS('Данные 1'!$A$2:$A$82,$A$1,'Данные 1'!$B$2:$B$82,$B$1&amp;"*",'Данные 1'!$D$2:$D$82,G$15&amp;"*",'Данные 1'!$E$2:$E$82,$E33,'Данные 1'!$G$2:$G$82,"Суб",'Данные 1'!$H$2:$H$82,$F33)</f>
        <v>2</v>
      </c>
      <c r="H33" s="8">
        <f>COUNTIFS('Данные 1'!$A$2:$A$82,$A$1,'Данные 1'!$B$2:$B$82,$B$1&amp;"*",'Данные 1'!$D$2:$D$82,H$15&amp;"*",'Данные 1'!$E$2:$E$82,$E33,'Данные 1'!$G$2:$G$82,"Суб",'Данные 1'!$H$2:$H$82,$F33)</f>
        <v>0</v>
      </c>
      <c r="I33" s="8">
        <f>COUNTIFS('Данные 1'!$A$2:$A$82,$A$1,'Данные 1'!$B$2:$B$82,$B$1&amp;"*",'Данные 1'!$D$2:$D$82,I$15&amp;"*",'Данные 1'!$E$2:$E$82,$E33,'Данные 1'!$G$2:$G$82,"Суб",'Данные 1'!$H$2:$H$82,$F33)</f>
        <v>0</v>
      </c>
    </row>
    <row r="34" spans="1:9" x14ac:dyDescent="0.3">
      <c r="A34" s="10"/>
      <c r="B34" s="12"/>
      <c r="C34" s="7"/>
      <c r="D34" s="7"/>
      <c r="E34" s="7"/>
      <c r="F34" s="3" t="s">
        <v>31</v>
      </c>
      <c r="G34" s="8">
        <f>COUNTIFS('Данные 1'!$A$2:$A$82,$A$1,'Данные 1'!$B$2:$B$82,$B$1&amp;"*",'Данные 1'!$D$2:$D$82,G$15&amp;"*",'Данные 1'!$E$2:$E$82,$E33,'Данные 1'!$G$2:$G$82,"Суб",'Данные 1'!$H$2:$H$82,$F34)</f>
        <v>0</v>
      </c>
      <c r="H34" s="8">
        <f>COUNTIFS('Данные 1'!$A$2:$A$82,$A$1,'Данные 1'!$B$2:$B$82,$B$1&amp;"*",'Данные 1'!$D$2:$D$82,H$15&amp;"*",'Данные 1'!$E$2:$E$82,$E33,'Данные 1'!$G$2:$G$82,"Суб",'Данные 1'!$H$2:$H$82,$F34)</f>
        <v>0</v>
      </c>
      <c r="I34" s="8">
        <f>COUNTIFS('Данные 1'!$A$2:$A$82,$A$1,'Данные 1'!$B$2:$B$82,$B$1&amp;"*",'Данные 1'!$D$2:$D$82,I$15&amp;"*",'Данные 1'!$E$2:$E$82,$E33,'Данные 1'!$G$2:$G$82,"Суб",'Данные 1'!$H$2:$H$82,$F34)</f>
        <v>3</v>
      </c>
    </row>
    <row r="35" spans="1:9" x14ac:dyDescent="0.3">
      <c r="A35" s="10"/>
      <c r="B35" s="12"/>
      <c r="C35" s="7"/>
      <c r="D35" s="7"/>
      <c r="E35" s="7"/>
      <c r="F35" s="3" t="s">
        <v>32</v>
      </c>
      <c r="G35" s="8">
        <f>COUNTIFS('Данные 1'!$A$2:$A$82,$A$1,'Данные 1'!$B$2:$B$82,$B$1&amp;"*",'Данные 1'!$D$2:$D$82,G$15&amp;"*",'Данные 1'!$E$2:$E$82,$E33,'Данные 1'!$G$2:$G$82,"Суб",'Данные 1'!$H$2:$H$82,$F35)</f>
        <v>1</v>
      </c>
      <c r="H35" s="8">
        <f>COUNTIFS('Данные 1'!$A$2:$A$82,$A$1,'Данные 1'!$B$2:$B$82,$B$1&amp;"*",'Данные 1'!$D$2:$D$82,H$15&amp;"*",'Данные 1'!$E$2:$E$82,$E33,'Данные 1'!$G$2:$G$82,"Суб",'Данные 1'!$H$2:$H$82,$F35)</f>
        <v>0</v>
      </c>
      <c r="I35" s="8">
        <f>COUNTIFS('Данные 1'!$A$2:$A$82,$A$1,'Данные 1'!$B$2:$B$82,$B$1&amp;"*",'Данные 1'!$D$2:$D$82,I$15&amp;"*",'Данные 1'!$E$2:$E$82,$E33,'Данные 1'!$G$2:$G$82,"Суб",'Данные 1'!$H$2:$H$82,$F35)</f>
        <v>0</v>
      </c>
    </row>
    <row r="36" spans="1:9" x14ac:dyDescent="0.3">
      <c r="A36" s="10"/>
      <c r="B36" s="12"/>
      <c r="C36" s="7"/>
      <c r="D36" s="7"/>
      <c r="E36" s="7"/>
      <c r="F36" s="3" t="s">
        <v>33</v>
      </c>
      <c r="G36" s="8">
        <f>COUNTIFS('Данные 1'!$A$2:$A$82,$A$1,'Данные 1'!$B$2:$B$82,$B$1&amp;"*",'Данные 1'!$D$2:$D$82,G$15&amp;"*",'Данные 1'!$E$2:$E$82,$E33,'Данные 1'!$G$2:$G$82,"Суб",'Данные 1'!$H$2:$H$82,$F36)</f>
        <v>3</v>
      </c>
      <c r="H36" s="8">
        <f>COUNTIFS('Данные 1'!$A$2:$A$82,$A$1,'Данные 1'!$B$2:$B$82,$B$1&amp;"*",'Данные 1'!$D$2:$D$82,H$15&amp;"*",'Данные 1'!$E$2:$E$82,$E33,'Данные 1'!$G$2:$G$82,"Суб",'Данные 1'!$H$2:$H$82,$F36)</f>
        <v>2</v>
      </c>
      <c r="I36" s="8">
        <f>COUNTIFS('Данные 1'!$A$2:$A$82,$A$1,'Данные 1'!$B$2:$B$82,$B$1&amp;"*",'Данные 1'!$D$2:$D$82,I$15&amp;"*",'Данные 1'!$E$2:$E$82,$E33,'Данные 1'!$G$2:$G$82,"Суб",'Данные 1'!$H$2:$H$82,$F36)</f>
        <v>0</v>
      </c>
    </row>
    <row r="37" spans="1:9" x14ac:dyDescent="0.3">
      <c r="A37" s="10"/>
      <c r="B37" s="12"/>
      <c r="C37" s="7"/>
      <c r="D37" s="7">
        <f>SUM(G37:I38)</f>
        <v>7</v>
      </c>
      <c r="E37" s="7" t="str">
        <f>E9</f>
        <v>КОМП 3</v>
      </c>
      <c r="F37" s="3" t="s">
        <v>32</v>
      </c>
      <c r="G37" s="8">
        <f>COUNTIFS('Данные 1'!$A$2:$A$82,$A$1,'Данные 1'!$B$2:$B$82,$B$1&amp;"*",'Данные 1'!$D$2:$D$82,G$15&amp;"*",'Данные 1'!$E$2:$E$82,$E37,'Данные 1'!$G$2:$G$82,"Суб",'Данные 1'!$H$2:$H$82,$F37)</f>
        <v>0</v>
      </c>
      <c r="H37" s="8">
        <f>COUNTIFS('Данные 1'!$A$2:$A$82,$A$1,'Данные 1'!$B$2:$B$82,$B$1&amp;"*",'Данные 1'!$D$2:$D$82,H$15&amp;"*",'Данные 1'!$E$2:$E$82,$E37,'Данные 1'!$G$2:$G$82,"Суб",'Данные 1'!$H$2:$H$82,$F37)</f>
        <v>0</v>
      </c>
      <c r="I37" s="8">
        <f>COUNTIFS('Данные 1'!$A$2:$A$82,$A$1,'Данные 1'!$B$2:$B$82,$B$1&amp;"*",'Данные 1'!$D$2:$D$82,I$15&amp;"*",'Данные 1'!$E$2:$E$82,$E37,'Данные 1'!$G$2:$G$82,"Суб",'Данные 1'!$H$2:$H$82,$F37)</f>
        <v>4</v>
      </c>
    </row>
    <row r="38" spans="1:9" x14ac:dyDescent="0.3">
      <c r="A38" s="10"/>
      <c r="B38" s="12"/>
      <c r="C38" s="7"/>
      <c r="D38" s="7"/>
      <c r="E38" s="7"/>
      <c r="F38" s="3" t="s">
        <v>33</v>
      </c>
      <c r="G38" s="8">
        <f>COUNTIFS('Данные 1'!$A$2:$A$82,$A$1,'Данные 1'!$B$2:$B$82,$B$1&amp;"*",'Данные 1'!$D$2:$D$82,G$15&amp;"*",'Данные 1'!$E$2:$E$82,$E37,'Данные 1'!$G$2:$G$82,"Суб",'Данные 1'!$H$2:$H$82,$F38)</f>
        <v>3</v>
      </c>
      <c r="H38" s="8">
        <f>COUNTIFS('Данные 1'!$A$2:$A$82,$A$1,'Данные 1'!$B$2:$B$82,$B$1&amp;"*",'Данные 1'!$D$2:$D$82,H$15&amp;"*",'Данные 1'!$E$2:$E$82,$E37,'Данные 1'!$G$2:$G$82,"Суб",'Данные 1'!$H$2:$H$82,$F38)</f>
        <v>0</v>
      </c>
      <c r="I38" s="8">
        <f>COUNTIFS('Данные 1'!$A$2:$A$82,$A$1,'Данные 1'!$B$2:$B$82,$B$1&amp;"*",'Данные 1'!$D$2:$D$82,I$15&amp;"*",'Данные 1'!$E$2:$E$82,$E37,'Данные 1'!$G$2:$G$82,"Суб",'Данные 1'!$H$2:$H$82,$F38)</f>
        <v>0</v>
      </c>
    </row>
    <row r="39" spans="1:9" ht="18" customHeight="1" x14ac:dyDescent="0.3">
      <c r="A39" s="10"/>
      <c r="B39" s="12"/>
      <c r="C39" s="7"/>
      <c r="D39" s="11">
        <f>SUM(G39:I39)</f>
        <v>2</v>
      </c>
      <c r="E39" s="11" t="str">
        <f>E10</f>
        <v>КОМП 4</v>
      </c>
      <c r="F39" s="3" t="s">
        <v>32</v>
      </c>
      <c r="G39" s="8">
        <f>COUNTIFS('Данные 1'!$A$2:$A$82,$A$1,'Данные 1'!$B$2:$B$82,$B$1&amp;"*",'Данные 1'!$D$2:$D$82,G$15&amp;"*",'Данные 1'!$E$2:$E$82,$E39,'Данные 1'!$G$2:$G$82,"Суб",'Данные 1'!$H$2:$H$82,$F39)</f>
        <v>0</v>
      </c>
      <c r="H39" s="8">
        <f>COUNTIFS('Данные 1'!$A$2:$A$82,$A$1,'Данные 1'!$B$2:$B$82,$B$1&amp;"*",'Данные 1'!$D$2:$D$82,H$15&amp;"*",'Данные 1'!$E$2:$E$82,$E39,'Данные 1'!$G$2:$G$82,"Суб",'Данные 1'!$H$2:$H$82,$F39)</f>
        <v>2</v>
      </c>
      <c r="I39" s="8">
        <f>COUNTIFS('Данные 1'!$A$2:$A$82,$A$1,'Данные 1'!$B$2:$B$82,$B$1&amp;"*",'Данные 1'!$D$2:$D$82,I$15&amp;"*",'Данные 1'!$E$2:$E$82,$E39,'Данные 1'!$G$2:$G$82,"Суб",'Данные 1'!$H$2:$H$82,$F39)</f>
        <v>0</v>
      </c>
    </row>
  </sheetData>
  <mergeCells count="18">
    <mergeCell ref="E33:E36"/>
    <mergeCell ref="D37:D38"/>
    <mergeCell ref="E37:E38"/>
    <mergeCell ref="A16:A39"/>
    <mergeCell ref="B16:B39"/>
    <mergeCell ref="C16:C29"/>
    <mergeCell ref="C30:C39"/>
    <mergeCell ref="E16:E19"/>
    <mergeCell ref="D20:D23"/>
    <mergeCell ref="E20:E23"/>
    <mergeCell ref="D25:D29"/>
    <mergeCell ref="E25:E29"/>
    <mergeCell ref="D30:D32"/>
    <mergeCell ref="E30:E32"/>
    <mergeCell ref="B3:B10"/>
    <mergeCell ref="A3:A10"/>
    <mergeCell ref="D16:D19"/>
    <mergeCell ref="D33:D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 1</vt:lpstr>
      <vt:lpstr>Тапблица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В.Осинцев</cp:lastModifiedBy>
  <dcterms:created xsi:type="dcterms:W3CDTF">2015-03-06T05:40:53Z</dcterms:created>
  <dcterms:modified xsi:type="dcterms:W3CDTF">2015-03-19T13:46:36Z</dcterms:modified>
</cp:coreProperties>
</file>