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hidePivotFieldList="1" defaultThemeVersion="124226"/>
  <bookViews>
    <workbookView xWindow="240" yWindow="105" windowWidth="14805" windowHeight="8010"/>
  </bookViews>
  <sheets>
    <sheet name="Сводная" sheetId="8" r:id="rId1"/>
    <sheet name="Исходные" sheetId="1" r:id="rId2"/>
    <sheet name="ПЧ" sheetId="2" r:id="rId3"/>
    <sheet name="Контакторы" sheetId="3" r:id="rId4"/>
    <sheet name="Автоматы" sheetId="4" r:id="rId5"/>
    <sheet name="Реле_итд" sheetId="5" r:id="rId6"/>
    <sheet name="Кабель" sheetId="6" r:id="rId7"/>
    <sheet name="Списки" sheetId="7" r:id="rId8"/>
  </sheets>
  <definedNames>
    <definedName name="_xlcn.WorksheetConnection_прайс_new.xlsxТаблица8" hidden="1">Исходные[]</definedName>
  </definedNames>
  <calcPr calcId="152511"/>
  <pivotCaches>
    <pivotCache cacheId="7" r:id="rId9"/>
  </pivotCaches>
  <extLst>
    <ext xmlns:x15="http://schemas.microsoft.com/office/spreadsheetml/2010/11/main" uri="{FCE2AD5D-F65C-4FA6-A056-5C36A1767C68}">
      <x15:dataModel>
        <x15:modelTables>
          <x15:modelTable id="Таблица8-2875d922-91af-4460-8fbc-880e304d3998" name="Таблица8" connection="WorksheetConnection_прайс_new.xlsx!Таблица8"/>
        </x15:modelTables>
      </x15:dataModel>
    </ext>
  </extLst>
</workbook>
</file>

<file path=xl/calcChain.xml><?xml version="1.0" encoding="utf-8"?>
<calcChain xmlns="http://schemas.openxmlformats.org/spreadsheetml/2006/main">
  <c r="E16" i="6" l="1"/>
  <c r="E17" i="6"/>
  <c r="E18" i="6"/>
  <c r="E19" i="6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30" i="6" s="1"/>
  <c r="E31" i="6" s="1"/>
  <c r="E32" i="6" s="1"/>
  <c r="E33" i="6" s="1"/>
  <c r="E34" i="6" s="1"/>
  <c r="E35" i="6" s="1"/>
  <c r="E36" i="6" s="1"/>
  <c r="E37" i="6" s="1"/>
  <c r="E38" i="6" s="1"/>
  <c r="E39" i="6" s="1"/>
  <c r="E40" i="6" s="1"/>
  <c r="E41" i="6" s="1"/>
  <c r="E42" i="6" s="1"/>
  <c r="E43" i="6" s="1"/>
  <c r="E44" i="6" s="1"/>
  <c r="E45" i="6" s="1"/>
  <c r="E46" i="6" s="1"/>
  <c r="E47" i="6" s="1"/>
  <c r="E48" i="6" s="1"/>
  <c r="E49" i="6" s="1"/>
  <c r="E50" i="6" s="1"/>
  <c r="E51" i="6" s="1"/>
  <c r="E52" i="6" s="1"/>
  <c r="E53" i="6" s="1"/>
  <c r="E54" i="6" s="1"/>
  <c r="E55" i="6" s="1"/>
  <c r="E56" i="6" s="1"/>
  <c r="E57" i="6" s="1"/>
  <c r="E58" i="6" s="1"/>
  <c r="E59" i="6" s="1"/>
  <c r="E60" i="6" s="1"/>
  <c r="E61" i="6" s="1"/>
  <c r="E62" i="6" s="1"/>
  <c r="E63" i="6" s="1"/>
  <c r="E64" i="6" s="1"/>
  <c r="E65" i="6" s="1"/>
  <c r="E66" i="6" s="1"/>
  <c r="E67" i="6" s="1"/>
  <c r="E68" i="6" s="1"/>
  <c r="E69" i="6" s="1"/>
  <c r="E70" i="6" s="1"/>
  <c r="E71" i="6" s="1"/>
  <c r="E72" i="6" s="1"/>
  <c r="E73" i="6" s="1"/>
  <c r="E74" i="6" s="1"/>
  <c r="E75" i="6" s="1"/>
  <c r="E76" i="6" s="1"/>
  <c r="E77" i="6" s="1"/>
  <c r="E78" i="6" s="1"/>
  <c r="E4" i="6"/>
  <c r="E5" i="6" s="1"/>
  <c r="E6" i="6" s="1"/>
  <c r="E7" i="6" s="1"/>
  <c r="E8" i="6" s="1"/>
  <c r="E9" i="6" s="1"/>
  <c r="E10" i="6" s="1"/>
  <c r="E11" i="6" s="1"/>
  <c r="E12" i="6" s="1"/>
  <c r="E13" i="6" s="1"/>
  <c r="E14" i="6" s="1"/>
  <c r="E15" i="6" s="1"/>
  <c r="E17" i="5"/>
  <c r="E18" i="5"/>
  <c r="E19" i="5"/>
  <c r="E20" i="5"/>
  <c r="E21" i="5" s="1"/>
  <c r="E22" i="5" s="1"/>
  <c r="E23" i="5" s="1"/>
  <c r="E24" i="5" s="1"/>
  <c r="E25" i="5" s="1"/>
  <c r="E26" i="5" s="1"/>
  <c r="E27" i="5" s="1"/>
  <c r="E28" i="5" s="1"/>
  <c r="E30" i="5"/>
  <c r="E4" i="5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8" i="4"/>
  <c r="E19" i="4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E72" i="4" s="1"/>
  <c r="E73" i="4" s="1"/>
  <c r="E74" i="4" s="1"/>
  <c r="E75" i="4" s="1"/>
  <c r="E4" i="4"/>
  <c r="E5" i="4" s="1"/>
  <c r="E6" i="4" s="1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H3" i="1"/>
  <c r="H5" i="1"/>
  <c r="H10" i="1"/>
  <c r="H8" i="1"/>
  <c r="H12" i="1"/>
  <c r="H4" i="1"/>
  <c r="H9" i="1"/>
  <c r="H7" i="1"/>
  <c r="H13" i="1"/>
  <c r="H11" i="1"/>
  <c r="H6" i="1"/>
  <c r="F12" i="1"/>
  <c r="E13" i="1"/>
  <c r="F7" i="1"/>
  <c r="E7" i="1"/>
  <c r="F4" i="1"/>
  <c r="F6" i="1"/>
  <c r="F8" i="1"/>
  <c r="E3" i="1"/>
  <c r="E11" i="1"/>
  <c r="F10" i="1"/>
  <c r="E10" i="1"/>
  <c r="E4" i="1"/>
  <c r="F5" i="1"/>
  <c r="F11" i="1"/>
  <c r="E6" i="1"/>
  <c r="F3" i="1"/>
  <c r="E12" i="1"/>
  <c r="F9" i="1"/>
  <c r="E9" i="1"/>
  <c r="E5" i="1"/>
  <c r="F13" i="1"/>
  <c r="E8" i="1"/>
  <c r="I12" i="1" l="1"/>
  <c r="I11" i="1"/>
  <c r="I13" i="1"/>
  <c r="I7" i="1"/>
  <c r="I8" i="1"/>
  <c r="I9" i="1"/>
  <c r="I10" i="1"/>
  <c r="I6" i="1"/>
  <c r="I5" i="1"/>
  <c r="I4" i="1"/>
  <c r="I3" i="1"/>
  <c r="E4" i="3"/>
  <c r="E5" i="3" s="1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J12" i="1"/>
  <c r="J8" i="1"/>
  <c r="J5" i="1"/>
  <c r="J11" i="1"/>
  <c r="J9" i="1"/>
  <c r="J4" i="1"/>
  <c r="J13" i="1"/>
  <c r="J10" i="1"/>
  <c r="J3" i="1"/>
  <c r="J7" i="1"/>
  <c r="J6" i="1"/>
</calcChain>
</file>

<file path=xl/comments1.xml><?xml version="1.0" encoding="utf-8"?>
<comments xmlns="http://schemas.openxmlformats.org/spreadsheetml/2006/main">
  <authors>
    <author>Автор</author>
  </authors>
  <commentList>
    <comment ref="J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+5%ЦБ РФ</t>
        </r>
      </text>
    </comment>
  </commentList>
</comments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прайс_new.xlsx!Таблица8" type="102" refreshedVersion="5" minRefreshableVersion="5">
    <extLst>
      <ext xmlns:x15="http://schemas.microsoft.com/office/spreadsheetml/2010/11/main" uri="{DE250136-89BD-433C-8126-D09CA5730AF9}">
        <x15:connection id="Таблица8-2875d922-91af-4460-8fbc-880e304d3998" autoDelete="1">
          <x15:rangePr sourceName="_xlcn.WorksheetConnection_прайс_new.xlsxТаблица8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Таблица8].[Наименование шкафа].[Al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<sst xmlns="http://schemas.openxmlformats.org/spreadsheetml/2006/main" count="553" uniqueCount="353">
  <si>
    <t xml:space="preserve">Список таблиц </t>
  </si>
  <si>
    <t>Валюта</t>
  </si>
  <si>
    <t>Бренды</t>
  </si>
  <si>
    <t>USD</t>
  </si>
  <si>
    <t>Mitsubishi</t>
  </si>
  <si>
    <t>Контакторы</t>
  </si>
  <si>
    <t>EUR</t>
  </si>
  <si>
    <t>ABB</t>
  </si>
  <si>
    <t>Автоматы</t>
  </si>
  <si>
    <t>RUR</t>
  </si>
  <si>
    <t xml:space="preserve">Schneider  </t>
  </si>
  <si>
    <t>Реле</t>
  </si>
  <si>
    <t>Chint</t>
  </si>
  <si>
    <t>ПЧ</t>
  </si>
  <si>
    <t>Кабель</t>
  </si>
  <si>
    <t>Бренд</t>
  </si>
  <si>
    <t xml:space="preserve">Артикул </t>
  </si>
  <si>
    <t xml:space="preserve">Наименование </t>
  </si>
  <si>
    <t>Цена</t>
  </si>
  <si>
    <t>FR-F740-00023-EC, Преобразователь частоты: P = 0,75 кВт</t>
  </si>
  <si>
    <t>FR-F740-00038-EC, Преобразователь частоты: P = 1,5 кВт</t>
  </si>
  <si>
    <t>FR-F740-00052-EC, Преобразователь частоты: P = 2,2 кВт</t>
  </si>
  <si>
    <t>FR-F740-00083-EC, Преобразователь частоты: P = 3,7 кВт</t>
  </si>
  <si>
    <t>FR-F740-00126-EC, Преобразователь частоты: P = 5,5 кВт</t>
  </si>
  <si>
    <t>FR-F740-00170-EC, Преобразователь частоты: P = 5,5 кВт</t>
  </si>
  <si>
    <t>FR-F740-00250-EC, Преобразователь частоты: P = 11 кВт</t>
  </si>
  <si>
    <t>FR-F740-00310-EC, Преобразователь частоты: P = 15 кВт</t>
  </si>
  <si>
    <t>FR-F740-00380-EC, Преобразователь частоты: P = 18,5 кВт</t>
  </si>
  <si>
    <t>FR-F740-00470-EC, Преобразователь частоты: P = 22 кВт</t>
  </si>
  <si>
    <t>FR-F740-00620-EC, Преобразователь частоты: P = 30 кВт</t>
  </si>
  <si>
    <t>FR-F740-00770-EC, Преобразователь частоты: P = 37 кВт</t>
  </si>
  <si>
    <t>FR-F740-00930-EC, Преобразователь частоты: P = 45 кВт</t>
  </si>
  <si>
    <t>FR-F740-01160-EC, Преобразователь частоты: P = 55 кВт</t>
  </si>
  <si>
    <t>1SBL137001R1310</t>
  </si>
  <si>
    <t xml:space="preserve">1SBL137201R1300 </t>
  </si>
  <si>
    <t>1SBL136001R2110</t>
  </si>
  <si>
    <t>1SBL157001R1310</t>
  </si>
  <si>
    <t>1SBL156001R2110</t>
  </si>
  <si>
    <t>1SBL177001R1301</t>
  </si>
  <si>
    <t>1SBL177001R1310</t>
  </si>
  <si>
    <t>1SBL177201R1300</t>
  </si>
  <si>
    <t>1SBL176001R2110</t>
  </si>
  <si>
    <t>1SBL237001R1300</t>
  </si>
  <si>
    <t>1SBL237201R1300</t>
  </si>
  <si>
    <t>1SBL277001R1300</t>
  </si>
  <si>
    <t>1SBL297001R1300</t>
  </si>
  <si>
    <t>1SBL296001R2100</t>
  </si>
  <si>
    <t>1SBL347001R1300</t>
  </si>
  <si>
    <t>Контактор AF09-30-10-13</t>
  </si>
  <si>
    <t>Контактор AF09-40-00-13</t>
  </si>
  <si>
    <t>Контактор AF09Z-30-10-21</t>
  </si>
  <si>
    <t>Контактор AF12-30-10-13</t>
  </si>
  <si>
    <t>Контактор AF12Z-30-10-21</t>
  </si>
  <si>
    <t>Контактор AF16-30-01-13</t>
  </si>
  <si>
    <t>Контактор AF16-30-10-13</t>
  </si>
  <si>
    <t>Контактор AF16-40-10-13</t>
  </si>
  <si>
    <t>Контактор AF16Z-30-10-21</t>
  </si>
  <si>
    <t>Контактор AF26-30-00-13</t>
  </si>
  <si>
    <t>Контактор AF26-40-00-13</t>
  </si>
  <si>
    <t>Контактор AF30-30-00-13</t>
  </si>
  <si>
    <t>Контактор AF38-30-00-13</t>
  </si>
  <si>
    <t>Контактор AF38Z-30-00-21</t>
  </si>
  <si>
    <t>Контактор AF40-30-00-13</t>
  </si>
  <si>
    <t>1SAM250000R1003</t>
  </si>
  <si>
    <t>Автомат защиты электродвигателя ABB MS116-0.40</t>
  </si>
  <si>
    <t>1SAM250000R1004</t>
  </si>
  <si>
    <t>Автомат защиты электродвигателя ABB MS116-0.63</t>
  </si>
  <si>
    <t>1SAM250000R1005</t>
  </si>
  <si>
    <t>Автомат защиты электродвигателя ABB MS116-01.0</t>
  </si>
  <si>
    <t>1SAM250000R1006</t>
  </si>
  <si>
    <t>Автомат защиты электродвигателя ABB MS116-01.6</t>
  </si>
  <si>
    <t>1SAM250000R1007</t>
  </si>
  <si>
    <t>Автомат защиты электродвигателя ABB MS116-02,5</t>
  </si>
  <si>
    <t>1SAM250000R1008</t>
  </si>
  <si>
    <t>Автомат защиты электродвигателя ABB MS116-04.0</t>
  </si>
  <si>
    <t>1SAM250000R1009</t>
  </si>
  <si>
    <t>Автомат защиты электродвигателя ABB MS116-06.3</t>
  </si>
  <si>
    <t>1SAM250000R1010</t>
  </si>
  <si>
    <t>Автомат защиты электродвигателя ABB MS116-10.0</t>
  </si>
  <si>
    <t>1SAM250000R1012</t>
  </si>
  <si>
    <t>Автомат защиты электродвигателя ABB MS116-12,0</t>
  </si>
  <si>
    <t>1SAM250000R1011</t>
  </si>
  <si>
    <t>Автомат защиты электродвигателя ABB MS116-16,0</t>
  </si>
  <si>
    <t>1SAM250000R1013</t>
  </si>
  <si>
    <t>Автомат защиты электродвигателя ABB MS116-20,0</t>
  </si>
  <si>
    <t>1SAM350000R1006</t>
  </si>
  <si>
    <t>Автомат защиты электродвигателя ABB MS132-01,6</t>
  </si>
  <si>
    <t>1SAM350000R1007</t>
  </si>
  <si>
    <t>Автомат защиты электродвигателя ABB MS132-02.5</t>
  </si>
  <si>
    <t>1SAM350000R1008</t>
  </si>
  <si>
    <t>Автомат защиты электродвигателя ABB MS132-04.0</t>
  </si>
  <si>
    <t>1SAM350000R1009</t>
  </si>
  <si>
    <t>Автомат защиты электродвигателя ABB MS132-06.3</t>
  </si>
  <si>
    <t>1SAM350000R1010</t>
  </si>
  <si>
    <t>Автомат защиты электродвигателя ABB MS132-10.0</t>
  </si>
  <si>
    <t>1SAM350000R1012</t>
  </si>
  <si>
    <t>Автомат защиты электродвигателя ABB MS132-12.0</t>
  </si>
  <si>
    <t>1SAM350000R1011</t>
  </si>
  <si>
    <t>Автомат защиты электродвигателя ABB MS132-16.0</t>
  </si>
  <si>
    <t>1SAM350000R1013</t>
  </si>
  <si>
    <t>Автомат защиты электродвигателя ABB MS132-20.0</t>
  </si>
  <si>
    <t xml:space="preserve">1SAM350000R1014 </t>
  </si>
  <si>
    <t>Автомат защиты электродвигателя ABB MS132-25.0</t>
  </si>
  <si>
    <t>1SAM350000R1015</t>
  </si>
  <si>
    <t>Автомат защиты электродвигателя ABB MS132-32.0</t>
  </si>
  <si>
    <t>1SAM450000R1005</t>
  </si>
  <si>
    <t>Автомат защиты электродвигателя ABB MS450-40 50кА</t>
  </si>
  <si>
    <t>1SAM450000R1006</t>
  </si>
  <si>
    <t>Автомат защиты электродвигателя ABB MS450-45 50кА</t>
  </si>
  <si>
    <t>1SAM450000R1007</t>
  </si>
  <si>
    <t>Автомат защиты электродвигателя ABB MS450-50 50кА</t>
  </si>
  <si>
    <t>1SAM550000R1007</t>
  </si>
  <si>
    <t>Автомат защиты электродвигателя ABB MS495-63 50кА</t>
  </si>
  <si>
    <t>1SDA0 70306 R1</t>
  </si>
  <si>
    <t>Автоматический выключатель  A1C 125 TMF 50-500 3p F F</t>
  </si>
  <si>
    <t>1SDA0 70309 R1</t>
  </si>
  <si>
    <t>Автоматический выключатель  A1C 125 TMF 80-800 3p F F</t>
  </si>
  <si>
    <t>1SDA070336R</t>
  </si>
  <si>
    <t>Автоматический выключатель ABB A2C 250 TMF 200-2000 3p F F</t>
  </si>
  <si>
    <t>2CDS251001R0984</t>
  </si>
  <si>
    <t>Автоматический выключатель ABB S201 C0.5</t>
  </si>
  <si>
    <t>2CDS251001R0014</t>
  </si>
  <si>
    <t>Автоматический выключатель ABB S201 C01</t>
  </si>
  <si>
    <t>2CDS251001R0024</t>
  </si>
  <si>
    <t>Автоматический выключатель ABB S201 C02</t>
  </si>
  <si>
    <t>2CDS251001R0044</t>
  </si>
  <si>
    <t>Автоматический выключатель ABB S201 C04</t>
  </si>
  <si>
    <t>2CDS251001R0064</t>
  </si>
  <si>
    <t>Автоматический выключатель ABB S201 C06</t>
  </si>
  <si>
    <t>2CDS251001R0104</t>
  </si>
  <si>
    <t>Автоматический выключатель ABB S201 C10</t>
  </si>
  <si>
    <t>2CDS251001R0164</t>
  </si>
  <si>
    <t>Автоматический выключатель ABB S201 C16</t>
  </si>
  <si>
    <t>2CDS251001R0204</t>
  </si>
  <si>
    <t>Автоматический выключатель ABB S201 C20</t>
  </si>
  <si>
    <t>2CDS251001R0254</t>
  </si>
  <si>
    <t>Автоматический выключатель ABB S201 C25</t>
  </si>
  <si>
    <t>2CDS251001R0324</t>
  </si>
  <si>
    <t>Автоматический выключатель ABB S201 C32</t>
  </si>
  <si>
    <t>2CDS251001R0041</t>
  </si>
  <si>
    <t>Автоматический выключатель ABB S201 D04</t>
  </si>
  <si>
    <t>2CDS251001R0101</t>
  </si>
  <si>
    <t>Автоматический выключатель ABB S201 D10</t>
  </si>
  <si>
    <t xml:space="preserve">2CDS252001R0164 </t>
  </si>
  <si>
    <t>Автоматический выключатель ABB S202 C16</t>
  </si>
  <si>
    <t>2CDS253001R0064</t>
  </si>
  <si>
    <t>Автоматический выключатель ABB S203 C06</t>
  </si>
  <si>
    <t>2CDS253001R0104</t>
  </si>
  <si>
    <t>Автоматический выключатель ABB S203 C10</t>
  </si>
  <si>
    <t>2CDS253001R0164</t>
  </si>
  <si>
    <t>Автоматический выключатель ABB S203 C16</t>
  </si>
  <si>
    <t>2CDS253001R0204</t>
  </si>
  <si>
    <t>Автоматический выключатель ABB S203 C20</t>
  </si>
  <si>
    <t xml:space="preserve">2CDS253001R0254 </t>
  </si>
  <si>
    <t>Автоматический выключатель ABB S203 C25</t>
  </si>
  <si>
    <t>2CDS253001R0324</t>
  </si>
  <si>
    <t>Автоматический выключатель ABB S203 C32</t>
  </si>
  <si>
    <t>2CDS253001R0404</t>
  </si>
  <si>
    <t>Автоматический выключатель ABB S203 C40</t>
  </si>
  <si>
    <t>2CDS253001R0504</t>
  </si>
  <si>
    <t>Автоматический выключатель ABB S203 C50</t>
  </si>
  <si>
    <t>2CDS253001R0634</t>
  </si>
  <si>
    <t>Автоматический выключатель ABB S203 C63</t>
  </si>
  <si>
    <t>GHS2830001R0804</t>
  </si>
  <si>
    <t>Автоматический выключатель ABB S283 C080</t>
  </si>
  <si>
    <t>2CCS883001R0634</t>
  </si>
  <si>
    <t>Автоматический выключатель ABB S803C C063</t>
  </si>
  <si>
    <t>2CCS883001R0804</t>
  </si>
  <si>
    <t>Автоматический выключатель ABB S803C C080</t>
  </si>
  <si>
    <t>2CCS883001R0824</t>
  </si>
  <si>
    <t>Автоматический выключатель ABB S803C C100</t>
  </si>
  <si>
    <t>2CCS883001R0844</t>
  </si>
  <si>
    <t>Автоматический выключатель ABB S803C C125</t>
  </si>
  <si>
    <t>1SDA050880R1</t>
  </si>
  <si>
    <t>Автоматический выключатель ABB T1B 160 SAC 160А/3п/16кА</t>
  </si>
  <si>
    <t xml:space="preserve">1SDA051257R1 </t>
  </si>
  <si>
    <t>Автоматический выключатель ABB T3N 250 SAC 200А/4п/36кА</t>
  </si>
  <si>
    <t>1SDA066807R1</t>
  </si>
  <si>
    <t>Автоматический выключатель ABB XT1B 100 TMD 100А/3п/18кА</t>
  </si>
  <si>
    <t>1SDA066808R1</t>
  </si>
  <si>
    <t>Автоматический выключатель ABB XT1B 160 TMD 125-1250 3p F F</t>
  </si>
  <si>
    <t>1SDA066809R1</t>
  </si>
  <si>
    <t>Автоматический выключатель ABB XT1B 160 TMD 160А/3п/18кА</t>
  </si>
  <si>
    <t>1SDA066806R1</t>
  </si>
  <si>
    <t>Автоматический выключатель ABB XT1B 160 TMD 80-800 3p F F</t>
  </si>
  <si>
    <t>1SDA070288R1</t>
  </si>
  <si>
    <t>Автоматический выключатель ABB А1А 125 TMF автоматич. 3 полюса 125А 10кА</t>
  </si>
  <si>
    <t>1SDA070334R1</t>
  </si>
  <si>
    <t>Автоматический выключатель ABB А2C 250 160-1600  TMF  автоматич. 3 полюса 25кА 10кА</t>
  </si>
  <si>
    <t>1SBN082306T2000</t>
  </si>
  <si>
    <t>Адаптер BEA38-4 для соединения с мотор-автоматами MS116, MS132 от 20А до 32А</t>
  </si>
  <si>
    <t>1SDA066905R1</t>
  </si>
  <si>
    <t>Выводы FC Сu XT1 силовые (комплект 3шт) медь ABB</t>
  </si>
  <si>
    <t>2CSF204001R3400</t>
  </si>
  <si>
    <t>Выключатель диф. тока 4мод. F204 AC-40/0.3 ABB</t>
  </si>
  <si>
    <t>1SBN082311R1000</t>
  </si>
  <si>
    <t>Комплект соединительный BER38-4 для реверсивных контакторов ABB</t>
  </si>
  <si>
    <t>1SAM401901R1001</t>
  </si>
  <si>
    <t>Контакт HK4-11 для автоматов типа MS450-495 ABB</t>
  </si>
  <si>
    <t>GHS2701916R0001</t>
  </si>
  <si>
    <t>Контакт вспомогательный S2-H11 1НО+1НЗ ABB</t>
  </si>
  <si>
    <t>1SAM201902R1001</t>
  </si>
  <si>
    <t>Контакт дополнительный боковой ABB HK1-11 для автоматов серии MS116, MS132 (1НО+1НЗ,монтаж справа)</t>
  </si>
  <si>
    <t>1SAM201902R1002</t>
  </si>
  <si>
    <t>Контакт дополнительный боковой ABB HK1-20 для автоматов серии MS116,  (2НО)</t>
  </si>
  <si>
    <t>2CDS200936R0001</t>
  </si>
  <si>
    <t>Контакт дополнительный боковой ABB S2C-H11L для авт. выкл. серии S200 (1НО+1НЗ,монтаж слева)</t>
  </si>
  <si>
    <t>1SVR405652R0000</t>
  </si>
  <si>
    <t>Диод CR-P/M42 с красным светодиодом ABB</t>
  </si>
  <si>
    <t>1SVR405652R1000</t>
  </si>
  <si>
    <t>Диод CR-P/M42V с зеленым светодиодом ABB</t>
  </si>
  <si>
    <t>1SVR405654R1100</t>
  </si>
  <si>
    <t>Диод CR-P/M-92 с зеленым светодиодом ABB</t>
  </si>
  <si>
    <t>Д9В</t>
  </si>
  <si>
    <t>Диод выпрямительный малой мощности германиевый</t>
  </si>
  <si>
    <t>1SVR405611R1000</t>
  </si>
  <si>
    <t>Реле CR-M024DC2 ABB</t>
  </si>
  <si>
    <t>1SVR405612R1000</t>
  </si>
  <si>
    <t>Реле CR-M024DC3 пром. 24В 10А 3 контакта ABB</t>
  </si>
  <si>
    <t>1SVR405613R1100</t>
  </si>
  <si>
    <t>Реле CR-M024DC4L пром. 24В 6А 4 контакта ABB</t>
  </si>
  <si>
    <t>1SVR405601R0000</t>
  </si>
  <si>
    <t>Реле CR-P024AC2 пром. 24В 8А 2 контакта ABB</t>
  </si>
  <si>
    <t>1SVR405600R1000</t>
  </si>
  <si>
    <t>Реле CR-P024DC1 пром. 24В 16А 1 контакт ABB</t>
  </si>
  <si>
    <t>1SVR405601R1000</t>
  </si>
  <si>
    <t>Реле CR-P024DC2 пром. 24В 8А 2 контакта ABB</t>
  </si>
  <si>
    <t>1SVR405600R3000</t>
  </si>
  <si>
    <t>Реле CR-P230AC1 пром. 230В 16А 1 контакт ABB</t>
  </si>
  <si>
    <t>1SVR405601R3000</t>
  </si>
  <si>
    <t>Реле CR-P230AC2 пром. 230В 8А 2 контакта ABB</t>
  </si>
  <si>
    <t>Реле REL-MR-230AC/21-21 PHOENIX 2961451</t>
  </si>
  <si>
    <t>Реле RIF-0-RPT-24DC/21 PHOENIX 2903370</t>
  </si>
  <si>
    <t>1SVR550824R9100</t>
  </si>
  <si>
    <t>Реле контроля фаз CM-PFE ABB</t>
  </si>
  <si>
    <t>1SVR730824R9300</t>
  </si>
  <si>
    <t>Реле контроля фаз CM-PFS 3х200-500В 4 А 2 перекл. к-та ABB</t>
  </si>
  <si>
    <t>RM17TG20</t>
  </si>
  <si>
    <t>Реле контроля фаз RM17TG20 чередов обрыва фаз 2СО Schneider Electric</t>
  </si>
  <si>
    <t>SRH1-1220</t>
  </si>
  <si>
    <t>Реле твердотельное SRH1-1220 Rвх. напр.4-30 VDC Autonics</t>
  </si>
  <si>
    <t>SRH1-1420R</t>
  </si>
  <si>
    <t>Реле твердотельное SRH1-1420Rвх. напр.4-30 VDC Autonics</t>
  </si>
  <si>
    <t>SRH1-1420</t>
  </si>
  <si>
    <t>SRH1-4220</t>
  </si>
  <si>
    <t>Реле твердотельное SRH1-4220Rвх. напр.90-240 VАС Autonics</t>
  </si>
  <si>
    <t>2CSM112000R0201</t>
  </si>
  <si>
    <t>Реле электромеханическое Е252-230 ABB</t>
  </si>
  <si>
    <t>Релейный модуль PR1-RSC3-LV-230AC/21 PHOENIX 2834355</t>
  </si>
  <si>
    <t>1SVR405651R1100</t>
  </si>
  <si>
    <t>Розетка CR-M2LS для пром. реле CR-М ABB</t>
  </si>
  <si>
    <t>1SVR405651R2100</t>
  </si>
  <si>
    <t>Розетка CR-M3LS для пром. реле CR-М ABB</t>
  </si>
  <si>
    <t>1SVR405651R3100</t>
  </si>
  <si>
    <t>Розетка CR-M4LS для пром. реле CR-М ABB</t>
  </si>
  <si>
    <t>1SVR405650R0100</t>
  </si>
  <si>
    <t>Розетка CR-PLS для пром. реле CR-P ABB</t>
  </si>
  <si>
    <t>Кабель NYM 4х1,5 кв.мм</t>
  </si>
  <si>
    <t>Кабель NYM 4х2,5 кв.мм</t>
  </si>
  <si>
    <t>Кабель NYM 4х6,0 кв.мм</t>
  </si>
  <si>
    <t>Кабель NYM 5х10,0 кв.мм</t>
  </si>
  <si>
    <t>Кабель NYM 5х16,0 кв.мм</t>
  </si>
  <si>
    <t>Кабель NYM 5х4,0 кв.мм</t>
  </si>
  <si>
    <t>Кабель NYM 5х6,0 кв.мм</t>
  </si>
  <si>
    <t>Кабель OLFLEX CLASSIC 110 7G1.5</t>
  </si>
  <si>
    <t>Кабель OLFLEX CLASSIC 110 CY 2X1</t>
  </si>
  <si>
    <t>Кабель OLFLEX CLASSIC 110 CY 4G1</t>
  </si>
  <si>
    <t>Кабель UNITRONIC LIYCY 12X1.5</t>
  </si>
  <si>
    <t>Кабель USB 2.0 мультимедийный</t>
  </si>
  <si>
    <t>П4149</t>
  </si>
  <si>
    <t>Кабель ВБШв  4х6,0</t>
  </si>
  <si>
    <t>Кабель ВВГ 4х1,5 кв.мм</t>
  </si>
  <si>
    <t>Кабель ВВГ нг 4х35 кв.мм</t>
  </si>
  <si>
    <t>Кабель ВВГ нг 4х4 кв.мм</t>
  </si>
  <si>
    <t>Кабель ВВГ нг 5х35 кв.мм</t>
  </si>
  <si>
    <t>Кабель ВВГнг 5х10,0 кв.мм</t>
  </si>
  <si>
    <t>Кабель ВВГнгLS 3х01.5</t>
  </si>
  <si>
    <t>Кабель ВВГнгLS 3х02.5</t>
  </si>
  <si>
    <t>Кабель ВВГнгLS 3х06</t>
  </si>
  <si>
    <t>Кабель ВВГнгLS 3х10</t>
  </si>
  <si>
    <t>Кабель ВВГнгLS 4х01.5</t>
  </si>
  <si>
    <t>Кабель ВВГнгLS 4х02.5</t>
  </si>
  <si>
    <t>Кабель ВВГнгLS 4х04,0</t>
  </si>
  <si>
    <t>Кабель ВВГнгLS 4х10.0</t>
  </si>
  <si>
    <t>Кабель ВВГнгLS 4х16.0</t>
  </si>
  <si>
    <t>Кабель ВВГнгLS 4х50,0</t>
  </si>
  <si>
    <t>Кабель ВВГнгLS 4х6.0</t>
  </si>
  <si>
    <t>Кабель ВВГнгLS 5х01,5</t>
  </si>
  <si>
    <t>Кабель ВВГнгLS 5х02,5</t>
  </si>
  <si>
    <t>Кабель ВВГнгLS 5х04,0</t>
  </si>
  <si>
    <t>Кабель ВВГнгLS 5х10,0</t>
  </si>
  <si>
    <t>Кабель ВВГнгLS 5х16,0</t>
  </si>
  <si>
    <t>Кабель ВВГнгLS 5х25</t>
  </si>
  <si>
    <t>Кабель ВВГнгLS 5х35,0</t>
  </si>
  <si>
    <t>Кабель ВВГнгLS 5х6,0</t>
  </si>
  <si>
    <t>П4505</t>
  </si>
  <si>
    <t>Кабель КВВГ 4х1,0</t>
  </si>
  <si>
    <t>П4771</t>
  </si>
  <si>
    <t>Кабель КВВГЭнг(А) 4х1,5</t>
  </si>
  <si>
    <t>КГ 2х2,5</t>
  </si>
  <si>
    <t>Кабель КГ 2х2,5</t>
  </si>
  <si>
    <t>Кабель контрольный OZ-500 3x0.75 300/500V, с цифровой маркировкой жил.</t>
  </si>
  <si>
    <t>Кабель МКШ 5х0,75 кв.мм</t>
  </si>
  <si>
    <t>Кабель МКШ 7х0,75 кв.мм</t>
  </si>
  <si>
    <t>Кабель МКЭШ 3х0,75 кв.мм</t>
  </si>
  <si>
    <t>Кабель МКЭШ 5х0,75 кв.мм</t>
  </si>
  <si>
    <t>Кабель МКЭШ 7х0,75 кв.мм</t>
  </si>
  <si>
    <t>Кабель МКЭШВнг(А)-LS 2х2х0,75 кв.мм</t>
  </si>
  <si>
    <t>Кабель МКЭШВнг(А)-LS 4х2х0,75</t>
  </si>
  <si>
    <t>П2415</t>
  </si>
  <si>
    <t>Кабель ПВС 3х0,75 белый</t>
  </si>
  <si>
    <t>Кабель ПВС 3х2,5 белый</t>
  </si>
  <si>
    <t>Кабель ПВС 4х2,5</t>
  </si>
  <si>
    <t>Кабель ПВС 4х6</t>
  </si>
  <si>
    <t>Кабель ПВС 5х10 белый</t>
  </si>
  <si>
    <t>Кабель ПВС 5х2,5</t>
  </si>
  <si>
    <t>Кабель ПВС 5х4,0 белый</t>
  </si>
  <si>
    <t>Кабель ПВС 5х6,0 белый</t>
  </si>
  <si>
    <t>Кабель подключения 3000 мм.оранж. Rittal</t>
  </si>
  <si>
    <t>Кабель ПуГВ 0,75 белый</t>
  </si>
  <si>
    <t>Кабель ПуГВ 0,75 жёлтый</t>
  </si>
  <si>
    <t>П1115</t>
  </si>
  <si>
    <t>Кабель ПуГВ 001,5 белый</t>
  </si>
  <si>
    <t>Кабель ПуГВ 001,5 жёлтый</t>
  </si>
  <si>
    <t>П1122</t>
  </si>
  <si>
    <t>Кабель ПуГВ 002,5 белый</t>
  </si>
  <si>
    <t>Кабель ПуГВ 004,0 белый</t>
  </si>
  <si>
    <t>Кабель ПуГВ 004,0 жёлтый</t>
  </si>
  <si>
    <t>Кабель ПуГВ 006,0 белый</t>
  </si>
  <si>
    <t>Кабель ПуГВ 006,0 жёлтый</t>
  </si>
  <si>
    <t>Кабель ПуГВ 010,0 белый</t>
  </si>
  <si>
    <t>Кабель ПуГВ 010,0 жёлтый</t>
  </si>
  <si>
    <t>Кабель ПуГВ 016,0 белый</t>
  </si>
  <si>
    <t>Кабель ПуГВ 025 белый</t>
  </si>
  <si>
    <t>Кабель ПуГВ 035 белый</t>
  </si>
  <si>
    <t>Кабель ПуГВ 050 белый</t>
  </si>
  <si>
    <t>Кабель ПуГВ 070 белый</t>
  </si>
  <si>
    <t>Кабель ПуГВ 095 белый</t>
  </si>
  <si>
    <t>ПВ-З 120</t>
  </si>
  <si>
    <t>Кабель ПуГВ 120 белый</t>
  </si>
  <si>
    <t>Кабель ПуГВ 120 желтый</t>
  </si>
  <si>
    <t>Наименование шкафа</t>
  </si>
  <si>
    <t>Комплектующие</t>
  </si>
  <si>
    <t>Артикул</t>
  </si>
  <si>
    <t>Наименование</t>
  </si>
  <si>
    <t>Цена_В</t>
  </si>
  <si>
    <t>Общий итог</t>
  </si>
  <si>
    <t>Названия строк</t>
  </si>
  <si>
    <t>Количество</t>
  </si>
  <si>
    <t>шкаф1</t>
  </si>
  <si>
    <t>шкаф2</t>
  </si>
  <si>
    <t>All</t>
  </si>
  <si>
    <t>Сумма по столбцу Цена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</si>
</sst>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1" fillId="2" borderId="0" xfId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  <xf numFmtId="1" fontId="0" fillId="3" borderId="1" xfId="0" applyNumberFormat="1" applyFont="1" applyFill="1" applyBorder="1"/>
    <xf numFmtId="1" fontId="0" fillId="0" borderId="1" xfId="0" applyNumberFormat="1" applyFont="1" applyBorder="1"/>
  </cellXfs>
  <cellStyles count="2">
    <cellStyle name="Обычный" xfId="0" builtinId="0"/>
    <cellStyle name="Хороший" xfId="1" builtinId="26"/>
  </cellStyles>
  <dxfs count="1">
    <dxf>
      <numFmt numFmtId="1" formatCode="0"/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eetMetadata" Target="metadata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Автор" refreshedDate="42083.821746990739" backgroundQuery="1" createdVersion="5" refreshedVersion="5" minRefreshableVersion="3" recordCount="0" supportSubquery="1" supportAdvancedDrill="1">
  <cacheSource type="external" connectionId="1"/>
  <cacheFields count="5">
    <cacheField name="[Таблица8].[Наименование шкафа].[Наименование шкафа]" caption="Наименование шкафа" numFmtId="0" level="1">
      <sharedItems containsSemiMixedTypes="0" containsNonDate="0" containsString="0"/>
    </cacheField>
    <cacheField name="[Таблица8].[Комплектующие].[Комплектующие]" caption="Комплектующие" numFmtId="0" hierarchy="1" level="1">
      <sharedItems count="3">
        <s v="Автоматы"/>
        <s v="Контакторы"/>
        <s v="ПЧ"/>
      </sharedItems>
    </cacheField>
    <cacheField name="[Таблица8].[Наименование].[Наименование]" caption="Наименование" numFmtId="0" hierarchy="2" level="1">
      <sharedItems count="8">
        <s v="Автомат защиты электродвигателя ABB MS116-0.40"/>
        <s v="Автомат защиты электродвигателя ABB MS116-01.0"/>
        <s v="Автоматический выключатель ABB S201 C06"/>
        <s v="Автоматический выключатель ABB S201 C10"/>
        <s v="Контактор AF09Z-30-10-21"/>
        <s v="Контактор AF12-30-10-13"/>
        <s v="FR-F740-00470-EC, Преобразователь частоты: P = 22 кВт"/>
        <s v="FR-F740-00620-EC, Преобразователь частоты: P = 30 кВт"/>
      </sharedItems>
    </cacheField>
    <cacheField name="[Таблица8].[Валюта].[Валюта]" caption="Валюта" numFmtId="0" hierarchy="7" level="1">
      <sharedItems count="1">
        <s v="EUR"/>
      </sharedItems>
    </cacheField>
    <cacheField name="[Measures].[Сумма по столбцу Цена]" caption="Сумма по столбцу Цена" numFmtId="0" hierarchy="12" level="32767"/>
  </cacheFields>
  <cacheHierarchies count="15">
    <cacheHierarchy uniqueName="[Таблица8].[Наименование шкафа]" caption="Наименование шкафа" attribute="1" defaultMemberUniqueName="[Таблица8].[Наименование шкафа].[All]" allUniqueName="[Таблица8].[Наименование шкафа].[All]" dimensionUniqueName="[Таблица8]" displayFolder="" count="2" memberValueDatatype="130" unbalanced="0">
      <fieldsUsage count="2">
        <fieldUsage x="-1"/>
        <fieldUsage x="0"/>
      </fieldsUsage>
    </cacheHierarchy>
    <cacheHierarchy uniqueName="[Таблица8].[Комплектующие]" caption="Комплектующие" attribute="1" defaultMemberUniqueName="[Таблица8].[Комплектующие].[All]" allUniqueName="[Таблица8].[Комплектующие].[All]" dimensionUniqueName="[Таблица8]" displayFolder="" count="2" memberValueDatatype="130" unbalanced="0">
      <fieldsUsage count="2">
        <fieldUsage x="-1"/>
        <fieldUsage x="1"/>
      </fieldsUsage>
    </cacheHierarchy>
    <cacheHierarchy uniqueName="[Таблица8].[Наименование]" caption="Наименование" attribute="1" defaultMemberUniqueName="[Таблица8].[Наименование].[All]" allUniqueName="[Таблица8].[Наименование].[All]" dimensionUniqueName="[Таблица8]" displayFolder="" count="2" memberValueDatatype="130" unbalanced="0">
      <fieldsUsage count="2">
        <fieldUsage x="-1"/>
        <fieldUsage x="2"/>
      </fieldsUsage>
    </cacheHierarchy>
    <cacheHierarchy uniqueName="[Таблица8].[Бренд]" caption="Бренд" attribute="1" defaultMemberUniqueName="[Таблица8].[Бренд].[All]" allUniqueName="[Таблица8].[Бренд].[All]" dimensionUniqueName="[Таблица8]" displayFolder="" count="0" memberValueDatatype="130" unbalanced="0"/>
    <cacheHierarchy uniqueName="[Таблица8].[Артикул]" caption="Артикул" attribute="1" defaultMemberUniqueName="[Таблица8].[Артикул].[All]" allUniqueName="[Таблица8].[Артикул].[All]" dimensionUniqueName="[Таблица8]" displayFolder="" count="0" memberValueDatatype="130" unbalanced="0"/>
    <cacheHierarchy uniqueName="[Таблица8].[Количество]" caption="Количество" attribute="1" defaultMemberUniqueName="[Таблица8].[Количество].[All]" allUniqueName="[Таблица8].[Количество].[All]" dimensionUniqueName="[Таблица8]" displayFolder="" count="0" memberValueDatatype="20" unbalanced="0"/>
    <cacheHierarchy uniqueName="[Таблица8].[Цена_В]" caption="Цена_В" attribute="1" defaultMemberUniqueName="[Таблица8].[Цена_В].[All]" allUniqueName="[Таблица8].[Цена_В].[All]" dimensionUniqueName="[Таблица8]" displayFolder="" count="0" memberValueDatatype="20" unbalanced="0"/>
    <cacheHierarchy uniqueName="[Таблица8].[Валюта]" caption="Валюта" attribute="1" defaultMemberUniqueName="[Таблица8].[Валюта].[All]" allUniqueName="[Таблица8].[Валюта].[All]" dimensionUniqueName="[Таблица8]" displayFolder="" count="2" memberValueDatatype="130" unbalanced="0">
      <fieldsUsage count="2">
        <fieldUsage x="-1"/>
        <fieldUsage x="3"/>
      </fieldsUsage>
    </cacheHierarchy>
    <cacheHierarchy uniqueName="[Таблица8].[Цена]" caption="Цена" attribute="1" defaultMemberUniqueName="[Таблица8].[Цена].[All]" allUniqueName="[Таблица8].[Цена].[All]" dimensionUniqueName="[Таблица8]" displayFolder="" count="0" memberValueDatatype="5" unbalanced="0"/>
    <cacheHierarchy uniqueName="[Measures].[Число элементов в столбце Цена]" caption="Число элементов в столбце Цена" measure="1" displayFolder="" measureGroup="Таблица8" count="0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Число элементов в столбце Цена_В]" caption="Число элементов в столбце Цена_В" measure="1" displayFolder="" measureGroup="Таблица8" count="0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Сумма по столбцу Количество]" caption="Сумма по столбцу Количество" measure="1" displayFolder="" measureGroup="Таблица8" count="0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Сумма по столбцу Цена]" caption="Сумма по столбцу Цена" measure="1" displayFolder="" measureGroup="Таблица8" count="0" oneField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__XL_Count Таблица8]" caption="__XL_Count Таблица8" measure="1" displayFolder="" measureGroup="Таблица8" count="0" hidden="1"/>
    <cacheHierarchy uniqueName="[Measures].[__XL_Count of Models]" caption="__XL_Count of Models" measure="1" displayFolder="" count="0" hidden="1"/>
  </cacheHierarchies>
  <kpis count="0"/>
  <dimensions count="2">
    <dimension measure="1" name="Measures" uniqueName="[Measures]" caption="Measures"/>
    <dimension name="Таблица8" uniqueName="[Таблица8]" caption="Таблица8"/>
  </dimensions>
  <measureGroups count="1">
    <measureGroup name="Таблица8" caption="Таблица8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7" applyNumberFormats="0" applyBorderFormats="0" applyFontFormats="0" applyPatternFormats="0" applyAlignmentFormats="0" applyWidthHeightFormats="1" dataCaption="Значения" updatedVersion="5" minRefreshableVersion="3" useAutoFormatting="1" subtotalHiddenItems="1" itemPrintTitles="1" createdVersion="5" indent="0" outline="1" outlineData="1" multipleFieldFilters="0">
  <location ref="B4:C16" firstHeaderRow="1" firstDataRow="1" firstDataCol="1" rowPageCount="1" colPageCount="1"/>
  <pivotFields count="5">
    <pivotField axis="axisPage" allDrilled="1" showAll="0" dataSourceSort="1" defaultAttributeDrillState="1">
      <items count="1">
        <item t="default"/>
      </items>
    </pivotField>
    <pivotField axis="axisRow" allDrilled="1" showAll="0" dataSourceSort="1" defaultAttributeDrillState="1">
      <items count="4">
        <item s="1" x="0"/>
        <item s="1" x="1"/>
        <item s="1" x="2"/>
        <item t="default"/>
      </items>
    </pivotField>
    <pivotField axis="axisRow" allDrilled="1" showAll="0" dataSourceSort="1" defaultAttributeDrillState="1">
      <items count="9">
        <item s="1" x="0"/>
        <item s="1" x="1"/>
        <item s="1" x="2"/>
        <item s="1" x="3"/>
        <item s="1" x="4"/>
        <item s="1" x="5"/>
        <item s="1" x="6"/>
        <item s="1" x="7"/>
        <item t="default"/>
      </items>
    </pivotField>
    <pivotField allDrilled="1" showAll="0" dataSourceSort="1" defaultAttributeDrillState="1">
      <items count="2">
        <item s="1" x="0"/>
        <item t="default"/>
      </items>
    </pivotField>
    <pivotField dataField="1" showAll="0"/>
  </pivotFields>
  <rowFields count="2">
    <field x="1"/>
    <field x="2"/>
  </rowFields>
  <rowItems count="12">
    <i>
      <x/>
    </i>
    <i r="1">
      <x/>
    </i>
    <i r="1">
      <x v="1"/>
    </i>
    <i r="1">
      <x v="2"/>
    </i>
    <i r="1">
      <x v="3"/>
    </i>
    <i>
      <x v="1"/>
    </i>
    <i r="1">
      <x v="4"/>
    </i>
    <i r="1">
      <x v="5"/>
    </i>
    <i>
      <x v="2"/>
    </i>
    <i r="1">
      <x v="6"/>
    </i>
    <i r="1">
      <x v="7"/>
    </i>
    <i t="grand">
      <x/>
    </i>
  </rowItems>
  <colItems count="1">
    <i/>
  </colItems>
  <pageFields count="1">
    <pageField fld="0" hier="0" name="[Таблица8].[Наименование шкафа].[All]" cap="All"/>
  </pageFields>
  <dataFields count="1">
    <dataField name="Сумма по столбцу Цена" fld="4" baseField="1" baseItem="1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прайс_new.xlsx!Таблица8">
        <x15:activeTabTopLevelEntity name="[Таблица8]"/>
      </x15:pivotTableUISettings>
    </ext>
  </extLst>
</pivotTableDefinition>
</file>

<file path=xl/tables/table1.xml><?xml version="1.0" encoding="utf-8"?>
<table xmlns="http://schemas.openxmlformats.org/spreadsheetml/2006/main" id="8" name="Исходные" displayName="Исходные" ref="B2:J13" totalsRowShown="0">
  <autoFilter ref="B2:J13"/>
  <tableColumns count="9">
    <tableColumn id="1" name="Наименование шкафа"/>
    <tableColumn id="2" name="Комплектующие"/>
    <tableColumn id="3" name="Наименование "/>
    <tableColumn id="4" name="Бренд"/>
    <tableColumn id="5" name="Артикул"/>
    <tableColumn id="9" name="Количество"/>
    <tableColumn id="6" name="Цена_В"/>
    <tableColumn id="7" name="Валюта"/>
    <tableColumn id="8" name="Цена" dataDxfId="0">
      <calculatedColumnFormula>--IF(I3="EUR", H3*INDIRECT("H1")*1.05, IF(I3="USD", H3*INDIRECT("I1")*1.05, IF(I3="RUR", H3, "0")))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Ч" displayName="ПЧ" ref="B2:E16" totalsRowShown="0">
  <autoFilter ref="B2:E16"/>
  <tableColumns count="4">
    <tableColumn id="1" name="Бренд"/>
    <tableColumn id="2" name="Артикул "/>
    <tableColumn id="3" name="Наименование"/>
    <tableColumn id="4" name="Цена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Контакторы" displayName="Контакторы" ref="B2:E17" totalsRowShown="0">
  <autoFilter ref="B2:E17"/>
  <tableColumns count="4">
    <tableColumn id="1" name="Бренд"/>
    <tableColumn id="2" name="Артикул "/>
    <tableColumn id="3" name="Наименование"/>
    <tableColumn id="4" name="Цена">
      <calculatedColumnFormula>E2+5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Автоматы" displayName="Автоматы" ref="B2:E75" totalsRowShown="0">
  <autoFilter ref="B2:E75"/>
  <tableColumns count="4">
    <tableColumn id="1" name="Бренд"/>
    <tableColumn id="2" name="Артикул "/>
    <tableColumn id="3" name="Наименование"/>
    <tableColumn id="4" name="Цена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Реле" displayName="Реле" ref="B2:E30" totalsRowShown="0">
  <autoFilter ref="B2:E30"/>
  <tableColumns count="4">
    <tableColumn id="1" name="Бренд"/>
    <tableColumn id="2" name="Артикул "/>
    <tableColumn id="3" name="Наименование"/>
    <tableColumn id="4" name="Цена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7" name="Кабель" displayName="Кабель" ref="B2:E78" totalsRowShown="0">
  <autoFilter ref="B2:E78"/>
  <tableColumns count="4">
    <tableColumn id="1" name="Бренд"/>
    <tableColumn id="2" name="Артикул "/>
    <tableColumn id="3" name="Наименование"/>
    <tableColumn id="4" name="Цена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6"/>
  <sheetViews>
    <sheetView tabSelected="1" workbookViewId="0">
      <selection activeCell="B10" activeCellId="1" sqref="B5 B10 B13"/>
      <pivotSelection pane="bottomRight" showHeader="1" activeRow="9" activeCol="1" click="1" r:id="rId1">
        <pivotArea dataOnly="0" labelOnly="1" fieldPosition="0">
          <references count="1">
            <reference field="1" count="0"/>
          </references>
        </pivotArea>
      </pivotSelection>
    </sheetView>
  </sheetViews>
  <sheetFormatPr defaultRowHeight="15" x14ac:dyDescent="0.25"/>
  <cols>
    <col min="2" max="2" width="55.7109375" customWidth="1"/>
    <col min="3" max="3" width="23.28515625" bestFit="1" customWidth="1"/>
    <col min="4" max="4" width="33.28515625" customWidth="1"/>
    <col min="5" max="6" width="6" customWidth="1"/>
    <col min="7" max="7" width="5" customWidth="1"/>
    <col min="8" max="8" width="4" customWidth="1"/>
    <col min="9" max="9" width="6" customWidth="1"/>
    <col min="10" max="10" width="11.85546875" customWidth="1"/>
    <col min="11" max="11" width="24" customWidth="1"/>
    <col min="12" max="12" width="21.140625" customWidth="1"/>
    <col min="13" max="13" width="6.5703125" customWidth="1"/>
    <col min="14" max="14" width="24" customWidth="1"/>
    <col min="15" max="15" width="11.85546875" customWidth="1"/>
    <col min="16" max="16" width="10.5703125" customWidth="1"/>
    <col min="17" max="17" width="11.85546875" customWidth="1"/>
    <col min="18" max="18" width="56.85546875" bestFit="1" customWidth="1"/>
    <col min="19" max="19" width="54" bestFit="1" customWidth="1"/>
    <col min="20" max="20" width="9.5703125" customWidth="1"/>
    <col min="21" max="21" width="56.85546875" bestFit="1" customWidth="1"/>
    <col min="22" max="22" width="8.140625" customWidth="1"/>
    <col min="23" max="23" width="11.85546875" bestFit="1" customWidth="1"/>
  </cols>
  <sheetData>
    <row r="2" spans="2:3" x14ac:dyDescent="0.25">
      <c r="B2" s="4" t="s">
        <v>341</v>
      </c>
      <c r="C2" t="s" vm="1">
        <v>351</v>
      </c>
    </row>
    <row r="4" spans="2:3" x14ac:dyDescent="0.25">
      <c r="B4" s="4" t="s">
        <v>347</v>
      </c>
      <c r="C4" t="s">
        <v>352</v>
      </c>
    </row>
    <row r="5" spans="2:3" x14ac:dyDescent="0.25">
      <c r="B5" s="2" t="s">
        <v>8</v>
      </c>
      <c r="C5" s="5">
        <v>24911.25</v>
      </c>
    </row>
    <row r="6" spans="2:3" x14ac:dyDescent="0.25">
      <c r="B6" s="6" t="s">
        <v>64</v>
      </c>
      <c r="C6" s="5">
        <v>682.5</v>
      </c>
    </row>
    <row r="7" spans="2:3" x14ac:dyDescent="0.25">
      <c r="B7" s="6" t="s">
        <v>68</v>
      </c>
      <c r="C7" s="5">
        <v>1023.75</v>
      </c>
    </row>
    <row r="8" spans="2:3" x14ac:dyDescent="0.25">
      <c r="B8" s="6" t="s">
        <v>128</v>
      </c>
      <c r="C8" s="5">
        <v>11261.25</v>
      </c>
    </row>
    <row r="9" spans="2:3" x14ac:dyDescent="0.25">
      <c r="B9" s="6" t="s">
        <v>130</v>
      </c>
      <c r="C9" s="5">
        <v>11943.75</v>
      </c>
    </row>
    <row r="10" spans="2:3" x14ac:dyDescent="0.25">
      <c r="B10" s="2" t="s">
        <v>5</v>
      </c>
      <c r="C10" s="5">
        <v>3753.75</v>
      </c>
    </row>
    <row r="11" spans="2:3" x14ac:dyDescent="0.25">
      <c r="B11" s="6" t="s">
        <v>50</v>
      </c>
      <c r="C11" s="5">
        <v>1023.75</v>
      </c>
    </row>
    <row r="12" spans="2:3" x14ac:dyDescent="0.25">
      <c r="B12" s="6" t="s">
        <v>51</v>
      </c>
      <c r="C12" s="5">
        <v>2730</v>
      </c>
    </row>
    <row r="13" spans="2:3" x14ac:dyDescent="0.25">
      <c r="B13" s="2" t="s">
        <v>13</v>
      </c>
      <c r="C13" s="5">
        <v>312721.5</v>
      </c>
    </row>
    <row r="14" spans="2:3" x14ac:dyDescent="0.25">
      <c r="B14" s="6" t="s">
        <v>28</v>
      </c>
      <c r="C14" s="5">
        <v>96369</v>
      </c>
    </row>
    <row r="15" spans="2:3" x14ac:dyDescent="0.25">
      <c r="B15" s="6" t="s">
        <v>29</v>
      </c>
      <c r="C15" s="5">
        <v>216352.5</v>
      </c>
    </row>
    <row r="16" spans="2:3" x14ac:dyDescent="0.25">
      <c r="B16" s="2" t="s">
        <v>346</v>
      </c>
      <c r="C16" s="5">
        <v>341386.5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3"/>
  <sheetViews>
    <sheetView topLeftCell="B1" workbookViewId="0">
      <selection activeCell="J4" sqref="J4"/>
    </sheetView>
  </sheetViews>
  <sheetFormatPr defaultRowHeight="15" x14ac:dyDescent="0.25"/>
  <cols>
    <col min="2" max="2" width="23.140625" customWidth="1"/>
    <col min="3" max="3" width="19.5703125" customWidth="1"/>
    <col min="4" max="4" width="65.28515625" customWidth="1"/>
    <col min="5" max="5" width="12" customWidth="1"/>
    <col min="6" max="6" width="18.7109375" customWidth="1"/>
    <col min="7" max="7" width="12" customWidth="1"/>
    <col min="8" max="8" width="11.140625" customWidth="1"/>
    <col min="9" max="9" width="9.85546875" customWidth="1"/>
    <col min="10" max="10" width="10.7109375" customWidth="1"/>
  </cols>
  <sheetData>
    <row r="1" spans="2:10" x14ac:dyDescent="0.25">
      <c r="H1" s="3">
        <v>65</v>
      </c>
      <c r="I1" s="3">
        <v>61.1</v>
      </c>
    </row>
    <row r="2" spans="2:10" x14ac:dyDescent="0.25">
      <c r="B2" t="s">
        <v>341</v>
      </c>
      <c r="C2" t="s">
        <v>342</v>
      </c>
      <c r="D2" t="s">
        <v>17</v>
      </c>
      <c r="E2" t="s">
        <v>15</v>
      </c>
      <c r="F2" t="s">
        <v>343</v>
      </c>
      <c r="G2" t="s">
        <v>348</v>
      </c>
      <c r="H2" t="s">
        <v>345</v>
      </c>
      <c r="I2" t="s">
        <v>1</v>
      </c>
      <c r="J2" s="5" t="s">
        <v>18</v>
      </c>
    </row>
    <row r="3" spans="2:10" x14ac:dyDescent="0.25">
      <c r="B3" t="s">
        <v>349</v>
      </c>
      <c r="C3" t="s">
        <v>13</v>
      </c>
      <c r="D3" t="s">
        <v>28</v>
      </c>
      <c r="E3" s="2" t="str">
        <f ca="1">INDEX(INDIRECT(IF(C3="ПЧ","ПЧ[[#Все];[Бренд]:[Наименование]]",IF(C3="Контакторы","Контакторы[[#Все];[Бренд]:[Наименование]]",IF(C3="Автоматы","Автоматы[[#Все];[Бренд]:[Наименование]]",IF(C3="Реле","Реле[[#Все];[Бренд]:[Наименование]]","нет значения"))))),MATCH(D3,INDIRECT(IF(C3="ПЧ","ПЧ[[#Все];[Наименование]]",IF(C3="Контакторы","Контакторы[[#Все];[Наименование]]",IF(C3="Автоматы","Автоматы[[#Все];[Наименование]]",IF(C3="Реле","Реле[[#Все];[Наименование]]","нет значения"))))),0),1)</f>
        <v>Mitsubishi</v>
      </c>
      <c r="F3" s="2">
        <f ca="1">INDEX(INDIRECT(IF(C3="ПЧ","ПЧ[[#Все];[Бренд]:[Наименование]]",IF(C3="Контакторы","Контакторы[[#Все];[Бренд]:[Наименование]]",IF(C3="Автоматы","Автоматы[[#Все];[Бренд]:[Наименование]]",IF(C3="Реле","Реле[[#Все];[Бренд]:[Наименование]]","нет значения"))))),MATCH(D3,INDIRECT(IF(C3="ПЧ","ПЧ[[#Все];[Наименование]]",IF(C3="Контакторы","Контакторы[[#Все];[Наименование]]",IF(C3="Автоматы","Автоматы[[#Все];[Наименование]]",IF(C3="Реле","Реле[[#Все];[Наименование]]","нет значения"))))),0),2)</f>
        <v>156598</v>
      </c>
      <c r="G3" s="2">
        <v>1</v>
      </c>
      <c r="H3" s="2">
        <f ca="1">Исходные[[#This Row],[Количество]]*VLOOKUP(D3,INDIRECT(IF(C3="ПЧ","ПЧ[[#Все];[Наименование]:[Цена]]",IF(C3="Контакторы","Контакторы[[#Все];[Наименование]:[Цена]]",IF(C3="Автоматы","Автоматы[[#Все];[Наименование]:[Цена]]",IF(C3="Реле","Реле[[#Все];[Наименование]:[Цена]]", IF(C3="Кабель","Кабель[[#Все];[Наименование]:[Цена]]""нет значения")))))),2,FALSE)</f>
        <v>1412</v>
      </c>
      <c r="I3" t="str">
        <f t="shared" ref="I3:I10" ca="1" si="0">IF(E3="Mitsubishi", "EUR", IF(E3="ABB", "EUR", IF(E3="Schneider", "EUR", IF(E3="Chint", "USD", "нет"))))</f>
        <v>EUR</v>
      </c>
      <c r="J3" s="7">
        <f t="shared" ref="J3:J13" ca="1" si="1">--IF(I3="EUR", H3*INDIRECT("H1")*1.05, IF(I3="USD", H3*INDIRECT("I1")*1.05, IF(I3="RUR", H3, "0")))</f>
        <v>96369</v>
      </c>
    </row>
    <row r="4" spans="2:10" x14ac:dyDescent="0.25">
      <c r="B4" t="s">
        <v>349</v>
      </c>
      <c r="C4" t="s">
        <v>5</v>
      </c>
      <c r="D4" t="s">
        <v>51</v>
      </c>
      <c r="E4" s="2" t="str">
        <f t="shared" ref="E4:E6" ca="1" si="2">INDEX(INDIRECT(IF(C4="ПЧ","ПЧ[[#Все];[Бренд]:[Наименование]]",IF(C4="Контакторы","Контакторы[[#Все];[Бренд]:[Наименование]]",IF(C4="Автоматы","Автоматы[[#Все];[Бренд]:[Наименование]]",IF(C4="Реле","Реле[[#Все];[Бренд]:[Наименование]]","нет значения"))))),MATCH(D4,INDIRECT(IF(C4="ПЧ","ПЧ[[#Все];[Наименование]]",IF(C4="Контакторы","Контакторы[[#Все];[Наименование]]",IF(C4="Автоматы","Автоматы[[#Все];[Наименование]]",IF(C4="Реле","Реле[[#Все];[Наименование]]","нет значения"))))),0),1)</f>
        <v>ABB</v>
      </c>
      <c r="F4" s="2" t="str">
        <f t="shared" ref="F4:F6" ca="1" si="3">INDEX(INDIRECT(IF(C4="ПЧ","ПЧ[[#Все];[Бренд]:[Наименование]]",IF(C4="Контакторы","Контакторы[[#Все];[Бренд]:[Наименование]]",IF(C4="Автоматы","Автоматы[[#Все];[Бренд]:[Наименование]]",IF(C4="Реле","Реле[[#Все];[Бренд]:[Наименование]]","нет значения"))))),MATCH(D4,INDIRECT(IF(C4="ПЧ","ПЧ[[#Все];[Наименование]]",IF(C4="Контакторы","Контакторы[[#Все];[Наименование]]",IF(C4="Автоматы","Автоматы[[#Все];[Наименование]]",IF(C4="Реле","Реле[[#Все];[Наименование]]","нет значения"))))),0),2)</f>
        <v>1SBL157001R1310</v>
      </c>
      <c r="G4" s="2">
        <v>1</v>
      </c>
      <c r="H4" s="2">
        <f ca="1">Исходные[[#This Row],[Количество]]*VLOOKUP(D4,INDIRECT(IF(C4="ПЧ","ПЧ[[#Все];[Наименование]:[Цена]]",IF(C4="Контакторы","Контакторы[[#Все];[Наименование]:[Цена]]",IF(C4="Автоматы","Автоматы[[#Все];[Наименование]:[Цена]]",IF(C4="Реле","Реле[[#Все];[Наименование]:[Цена]]", IF(C4="Кабель","Кабель[[#Все];[Наименование]:[Цена]]""нет значения")))))),2,FALSE)</f>
        <v>20</v>
      </c>
      <c r="I4" t="str">
        <f t="shared" ca="1" si="0"/>
        <v>EUR</v>
      </c>
      <c r="J4" s="8">
        <f t="shared" ca="1" si="1"/>
        <v>1365</v>
      </c>
    </row>
    <row r="5" spans="2:10" x14ac:dyDescent="0.25">
      <c r="B5" t="s">
        <v>349</v>
      </c>
      <c r="C5" t="s">
        <v>8</v>
      </c>
      <c r="D5" t="s">
        <v>64</v>
      </c>
      <c r="E5" s="2" t="str">
        <f t="shared" ca="1" si="2"/>
        <v>ABB</v>
      </c>
      <c r="F5" s="2" t="str">
        <f t="shared" ca="1" si="3"/>
        <v>1SAM250000R1003</v>
      </c>
      <c r="G5" s="2">
        <v>1</v>
      </c>
      <c r="H5" s="2">
        <f ca="1">Исходные[[#This Row],[Количество]]*VLOOKUP(D5,INDIRECT(IF(C5="ПЧ","ПЧ[[#Все];[Наименование]:[Цена]]",IF(C5="Контакторы","Контакторы[[#Все];[Наименование]:[Цена]]",IF(C5="Автоматы","Автоматы[[#Все];[Наименование]:[Цена]]",IF(C5="Реле","Реле[[#Все];[Наименование]:[Цена]]", IF(C5="Кабель","Кабель[[#Все];[Наименование]:[Цена]]""нет значения")))))),2,FALSE)</f>
        <v>5</v>
      </c>
      <c r="I5" t="str">
        <f t="shared" ca="1" si="0"/>
        <v>EUR</v>
      </c>
      <c r="J5" s="7">
        <f t="shared" ca="1" si="1"/>
        <v>341.25</v>
      </c>
    </row>
    <row r="6" spans="2:10" x14ac:dyDescent="0.25">
      <c r="B6" t="s">
        <v>349</v>
      </c>
      <c r="C6" t="s">
        <v>8</v>
      </c>
      <c r="D6" t="s">
        <v>128</v>
      </c>
      <c r="E6" s="2" t="str">
        <f t="shared" ca="1" si="2"/>
        <v>ABB</v>
      </c>
      <c r="F6" s="2" t="str">
        <f t="shared" ca="1" si="3"/>
        <v>2CDS251001R0064</v>
      </c>
      <c r="G6" s="2">
        <v>1</v>
      </c>
      <c r="H6" s="2">
        <f ca="1">Исходные[[#This Row],[Количество]]*VLOOKUP(D6,INDIRECT(IF(C6="ПЧ","ПЧ[[#Все];[Наименование]:[Цена]]",IF(C6="Контакторы","Контакторы[[#Все];[Наименование]:[Цена]]",IF(C6="Автоматы","Автоматы[[#Все];[Наименование]:[Цена]]",IF(C6="Реле","Реле[[#Все];[Наименование]:[Цена]]", IF(C6="Кабель","Кабель[[#Все];[Наименование]:[Цена]]""нет значения")))))),2,FALSE)</f>
        <v>165</v>
      </c>
      <c r="I6" t="str">
        <f t="shared" ca="1" si="0"/>
        <v>EUR</v>
      </c>
      <c r="J6" s="8">
        <f t="shared" ca="1" si="1"/>
        <v>11261.25</v>
      </c>
    </row>
    <row r="7" spans="2:10" x14ac:dyDescent="0.25">
      <c r="B7" t="s">
        <v>349</v>
      </c>
      <c r="C7" t="s">
        <v>8</v>
      </c>
      <c r="D7" t="s">
        <v>130</v>
      </c>
      <c r="E7" s="2" t="str">
        <f ca="1">INDEX(INDIRECT(IF(C7="ПЧ","ПЧ[[#Все];[Бренд]:[Наименование]]",IF(C7="Контакторы","Контакторы[[#Все];[Бренд]:[Наименование]]",IF(C7="Автоматы","Автоматы[[#Все];[Бренд]:[Наименование]]",IF(C7="Реле","Реле[[#Все];[Бренд]:[Наименование]]","нет значения"))))),MATCH(D7,INDIRECT(IF(C7="ПЧ","ПЧ[[#Все];[Наименование]]",IF(C7="Контакторы","Контакторы[[#Все];[Наименование]]",IF(C7="Автоматы","Автоматы[[#Все];[Наименование]]",IF(C7="Реле","Реле[[#Все];[Наименование]]","нет значения"))))),0),1)</f>
        <v>ABB</v>
      </c>
      <c r="F7" s="2" t="str">
        <f ca="1">INDEX(INDIRECT(IF(C7="ПЧ","ПЧ[[#Все];[Бренд]:[Наименование]]",IF(C7="Контакторы","Контакторы[[#Все];[Бренд]:[Наименование]]",IF(C7="Автоматы","Автоматы[[#Все];[Бренд]:[Наименование]]",IF(C7="Реле","Реле[[#Все];[Бренд]:[Наименование]]","нет значения"))))),MATCH(D7,INDIRECT(IF(C7="ПЧ","ПЧ[[#Все];[Наименование]]",IF(C7="Контакторы","Контакторы[[#Все];[Наименование]]",IF(C7="Автоматы","Автоматы[[#Все];[Наименование]]",IF(C7="Реле","Реле[[#Все];[Наименование]]","нет значения"))))),0),2)</f>
        <v>2CDS251001R0104</v>
      </c>
      <c r="G7" s="2">
        <v>1</v>
      </c>
      <c r="H7" s="2">
        <f ca="1">Исходные[[#This Row],[Количество]]*VLOOKUP(D7,INDIRECT(IF(C7="ПЧ","ПЧ[[#Все];[Наименование]:[Цена]]",IF(C7="Контакторы","Контакторы[[#Все];[Наименование]:[Цена]]",IF(C7="Автоматы","Автоматы[[#Все];[Наименование]:[Цена]]",IF(C7="Реле","Реле[[#Все];[Наименование]:[Цена]]", IF(C7="Кабель","Кабель[[#Все];[Наименование]:[Цена]]""нет значения")))))),2,FALSE)</f>
        <v>175</v>
      </c>
      <c r="I7" t="str">
        <f t="shared" ca="1" si="0"/>
        <v>EUR</v>
      </c>
      <c r="J7" s="7">
        <f t="shared" ca="1" si="1"/>
        <v>11943.75</v>
      </c>
    </row>
    <row r="8" spans="2:10" x14ac:dyDescent="0.25">
      <c r="B8" t="s">
        <v>349</v>
      </c>
      <c r="C8" t="s">
        <v>5</v>
      </c>
      <c r="D8" t="s">
        <v>50</v>
      </c>
      <c r="E8" s="2" t="str">
        <f t="shared" ref="E8:E12" ca="1" si="4">INDEX(INDIRECT(IF(C8="ПЧ","ПЧ[[#Все];[Бренд]:[Наименование]]",IF(C8="Контакторы","Контакторы[[#Все];[Бренд]:[Наименование]]",IF(C8="Автоматы","Автоматы[[#Все];[Бренд]:[Наименование]]",IF(C8="Реле","Реле[[#Все];[Бренд]:[Наименование]]","нет значения"))))),MATCH(D8,INDIRECT(IF(C8="ПЧ","ПЧ[[#Все];[Наименование]]",IF(C8="Контакторы","Контакторы[[#Все];[Наименование]]",IF(C8="Автоматы","Автоматы[[#Все];[Наименование]]",IF(C8="Реле","Реле[[#Все];[Наименование]]","нет значения"))))),0),1)</f>
        <v>ABB</v>
      </c>
      <c r="F8" s="2" t="str">
        <f t="shared" ref="F8:F12" ca="1" si="5">INDEX(INDIRECT(IF(C8="ПЧ","ПЧ[[#Все];[Бренд]:[Наименование]]",IF(C8="Контакторы","Контакторы[[#Все];[Бренд]:[Наименование]]",IF(C8="Автоматы","Автоматы[[#Все];[Бренд]:[Наименование]]",IF(C8="Реле","Реле[[#Все];[Бренд]:[Наименование]]","нет значения"))))),MATCH(D8,INDIRECT(IF(C8="ПЧ","ПЧ[[#Все];[Наименование]]",IF(C8="Контакторы","Контакторы[[#Все];[Наименование]]",IF(C8="Автоматы","Автоматы[[#Все];[Наименование]]",IF(C8="Реле","Реле[[#Все];[Наименование]]","нет значения"))))),0),2)</f>
        <v>1SBL136001R2110</v>
      </c>
      <c r="G8" s="2">
        <v>1</v>
      </c>
      <c r="H8" s="2">
        <f ca="1">Исходные[[#This Row],[Количество]]*VLOOKUP(D8,INDIRECT(IF(C8="ПЧ","ПЧ[[#Все];[Наименование]:[Цена]]",IF(C8="Контакторы","Контакторы[[#Все];[Наименование]:[Цена]]",IF(C8="Автоматы","Автоматы[[#Все];[Наименование]:[Цена]]",IF(C8="Реле","Реле[[#Все];[Наименование]:[Цена]]", IF(C8="Кабель","Кабель[[#Все];[Наименование]:[Цена]]""нет значения")))))),2,FALSE)</f>
        <v>15</v>
      </c>
      <c r="I8" t="str">
        <f t="shared" ca="1" si="0"/>
        <v>EUR</v>
      </c>
      <c r="J8" s="8">
        <f t="shared" ca="1" si="1"/>
        <v>1023.75</v>
      </c>
    </row>
    <row r="9" spans="2:10" x14ac:dyDescent="0.25">
      <c r="B9" t="s">
        <v>349</v>
      </c>
      <c r="C9" t="s">
        <v>8</v>
      </c>
      <c r="D9" t="s">
        <v>68</v>
      </c>
      <c r="E9" s="2" t="str">
        <f t="shared" ca="1" si="4"/>
        <v>ABB</v>
      </c>
      <c r="F9" s="2" t="str">
        <f t="shared" ca="1" si="5"/>
        <v>1SAM250000R1005</v>
      </c>
      <c r="G9" s="2">
        <v>1</v>
      </c>
      <c r="H9" s="2">
        <f ca="1">Исходные[[#This Row],[Количество]]*VLOOKUP(D9,INDIRECT(IF(C9="ПЧ","ПЧ[[#Все];[Наименование]:[Цена]]",IF(C9="Контакторы","Контакторы[[#Все];[Наименование]:[Цена]]",IF(C9="Автоматы","Автоматы[[#Все];[Наименование]:[Цена]]",IF(C9="Реле","Реле[[#Все];[Наименование]:[Цена]]", IF(C9="Кабель","Кабель[[#Все];[Наименование]:[Цена]]""нет значения")))))),2,FALSE)</f>
        <v>15</v>
      </c>
      <c r="I9" t="str">
        <f t="shared" ca="1" si="0"/>
        <v>EUR</v>
      </c>
      <c r="J9" s="7">
        <f t="shared" ca="1" si="1"/>
        <v>1023.75</v>
      </c>
    </row>
    <row r="10" spans="2:10" x14ac:dyDescent="0.25">
      <c r="B10" t="s">
        <v>349</v>
      </c>
      <c r="C10" t="s">
        <v>13</v>
      </c>
      <c r="D10" t="s">
        <v>29</v>
      </c>
      <c r="E10" s="2" t="str">
        <f t="shared" ca="1" si="4"/>
        <v>Mitsubishi</v>
      </c>
      <c r="F10" s="2">
        <f t="shared" ca="1" si="5"/>
        <v>156599</v>
      </c>
      <c r="G10" s="2">
        <v>1</v>
      </c>
      <c r="H10" s="2">
        <f ca="1">Исходные[[#This Row],[Количество]]*VLOOKUP(D10,INDIRECT(IF(C10="ПЧ","ПЧ[[#Все];[Наименование]:[Цена]]",IF(C10="Контакторы","Контакторы[[#Все];[Наименование]:[Цена]]",IF(C10="Автоматы","Автоматы[[#Все];[Наименование]:[Цена]]",IF(C10="Реле","Реле[[#Все];[Наименование]:[Цена]]", IF(C10="Кабель","Кабель[[#Все];[Наименование]:[Цена]]""нет значения")))))),2,FALSE)</f>
        <v>1585</v>
      </c>
      <c r="I10" t="str">
        <f t="shared" ca="1" si="0"/>
        <v>EUR</v>
      </c>
      <c r="J10" s="8">
        <f t="shared" ca="1" si="1"/>
        <v>108176.25</v>
      </c>
    </row>
    <row r="11" spans="2:10" x14ac:dyDescent="0.25">
      <c r="B11" t="s">
        <v>349</v>
      </c>
      <c r="C11" t="s">
        <v>8</v>
      </c>
      <c r="D11" t="s">
        <v>64</v>
      </c>
      <c r="E11" s="2" t="str">
        <f t="shared" ca="1" si="4"/>
        <v>ABB</v>
      </c>
      <c r="F11" s="2" t="str">
        <f t="shared" ca="1" si="5"/>
        <v>1SAM250000R1003</v>
      </c>
      <c r="G11" s="2">
        <v>1</v>
      </c>
      <c r="H11" s="2">
        <f ca="1">Исходные[[#This Row],[Количество]]*VLOOKUP(D11,INDIRECT(IF(C11="ПЧ","ПЧ[[#Все];[Наименование]:[Цена]]",IF(C11="Контакторы","Контакторы[[#Все];[Наименование]:[Цена]]",IF(C11="Автоматы","Автоматы[[#Все];[Наименование]:[Цена]]",IF(C11="Реле","Реле[[#Все];[Наименование]:[Цена]]", IF(C11="Кабель","Кабель[[#Все];[Наименование]:[Цена]]""нет значения")))))),2,FALSE)</f>
        <v>5</v>
      </c>
      <c r="I11" t="str">
        <f t="shared" ref="I11:I12" ca="1" si="6">IF(E11="Mitsubishi", "EUR", IF(E11="ABB", "EUR", IF(E11="Schneider", "EUR", IF(E11="Chint", "USD", "нет"))))</f>
        <v>EUR</v>
      </c>
      <c r="J11" s="7">
        <f t="shared" ca="1" si="1"/>
        <v>341.25</v>
      </c>
    </row>
    <row r="12" spans="2:10" x14ac:dyDescent="0.25">
      <c r="B12" t="s">
        <v>349</v>
      </c>
      <c r="C12" t="s">
        <v>5</v>
      </c>
      <c r="D12" t="s">
        <v>51</v>
      </c>
      <c r="E12" s="2" t="str">
        <f t="shared" ca="1" si="4"/>
        <v>ABB</v>
      </c>
      <c r="F12" s="2" t="str">
        <f t="shared" ca="1" si="5"/>
        <v>1SBL157001R1310</v>
      </c>
      <c r="G12" s="2">
        <v>1</v>
      </c>
      <c r="H12" s="2">
        <f ca="1">Исходные[[#This Row],[Количество]]*VLOOKUP(D12,INDIRECT(IF(C12="ПЧ","ПЧ[[#Все];[Наименование]:[Цена]]",IF(C12="Контакторы","Контакторы[[#Все];[Наименование]:[Цена]]",IF(C12="Автоматы","Автоматы[[#Все];[Наименование]:[Цена]]",IF(C12="Реле","Реле[[#Все];[Наименование]:[Цена]]", IF(C12="Кабель","Кабель[[#Все];[Наименование]:[Цена]]""нет значения")))))),2,FALSE)</f>
        <v>20</v>
      </c>
      <c r="I12" t="str">
        <f t="shared" ca="1" si="6"/>
        <v>EUR</v>
      </c>
      <c r="J12" s="8">
        <f t="shared" ca="1" si="1"/>
        <v>1365</v>
      </c>
    </row>
    <row r="13" spans="2:10" x14ac:dyDescent="0.25">
      <c r="B13" t="s">
        <v>350</v>
      </c>
      <c r="C13" t="s">
        <v>13</v>
      </c>
      <c r="D13" t="s">
        <v>29</v>
      </c>
      <c r="E13" s="2" t="str">
        <f ca="1">INDEX(INDIRECT(IF(C13="ПЧ","ПЧ[[#Все];[Бренд]:[Наименование]]",IF(C13="Контакторы","Контакторы[[#Все];[Бренд]:[Наименование]]",IF(C13="Автоматы","Автоматы[[#Все];[Бренд]:[Наименование]]",IF(C13="Реле","Реле[[#Все];[Бренд]:[Наименование]]","нет значения"))))),MATCH(D13,INDIRECT(IF(C13="ПЧ","ПЧ[[#Все];[Наименование]]",IF(C13="Контакторы","Контакторы[[#Все];[Наименование]]",IF(C13="Автоматы","Автоматы[[#Все];[Наименование]]",IF(C13="Реле","Реле[[#Все];[Наименование]]","нет значения"))))),0),1)</f>
        <v>Mitsubishi</v>
      </c>
      <c r="F13" s="2">
        <f ca="1">INDEX(INDIRECT(IF(C13="ПЧ","ПЧ[[#Все];[Бренд]:[Наименование]]",IF(C13="Контакторы","Контакторы[[#Все];[Бренд]:[Наименование]]",IF(C13="Автоматы","Автоматы[[#Все];[Бренд]:[Наименование]]",IF(C13="Реле","Реле[[#Все];[Бренд]:[Наименование]]","нет значения"))))),MATCH(D13,INDIRECT(IF(C13="ПЧ","ПЧ[[#Все];[Наименование]]",IF(C13="Контакторы","Контакторы[[#Все];[Наименование]]",IF(C13="Автоматы","Автоматы[[#Все];[Наименование]]",IF(C13="Реле","Реле[[#Все];[Наименование]]","нет значения"))))),0),2)</f>
        <v>156599</v>
      </c>
      <c r="G13" s="2">
        <v>1</v>
      </c>
      <c r="H13" s="2">
        <f ca="1">Исходные[[#This Row],[Количество]]*VLOOKUP(D13,INDIRECT(IF(C13="ПЧ","ПЧ[[#Все];[Наименование]:[Цена]]",IF(C13="Контакторы","Контакторы[[#Все];[Наименование]:[Цена]]",IF(C13="Автоматы","Автоматы[[#Все];[Наименование]:[Цена]]",IF(C13="Реле","Реле[[#Все];[Наименование]:[Цена]]", IF(C13="Кабель","Кабель[[#Все];[Наименование]:[Цена]]""нет значения")))))),2,FALSE)</f>
        <v>1585</v>
      </c>
      <c r="I13" t="str">
        <f ca="1">IF(E13="Mitsubishi", "EUR", IF(E13="ABB", "EUR", IF(E13="Schneider", "EUR", IF(E13="Chint", "USD", "нет"))))</f>
        <v>EUR</v>
      </c>
      <c r="J13" s="7">
        <f t="shared" ca="1" si="1"/>
        <v>108176.25</v>
      </c>
    </row>
  </sheetData>
  <dataValidations count="1">
    <dataValidation type="list" allowBlank="1" showInputMessage="1" showErrorMessage="1" sqref="D3:D13">
      <formula1>INDIRECT(""&amp;$C3&amp;"[Наименование]")</formula1>
    </dataValidation>
  </dataValidations>
  <pageMargins left="0.7" right="0.7" top="0.75" bottom="0.75" header="0.3" footer="0.3"/>
  <pageSetup paperSize="9" orientation="portrait" horizontalDpi="0" verticalDpi="0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Списки!$B$3:$B$7</xm:f>
          </x14:formula1>
          <xm:sqref>C3:C13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workbookViewId="0">
      <selection activeCell="D2" sqref="D2"/>
    </sheetView>
  </sheetViews>
  <sheetFormatPr defaultRowHeight="15" x14ac:dyDescent="0.25"/>
  <cols>
    <col min="2" max="2" width="10.5703125" customWidth="1"/>
    <col min="3" max="3" width="11.140625" customWidth="1"/>
    <col min="4" max="4" width="65.5703125" customWidth="1"/>
    <col min="5" max="5" width="10" customWidth="1"/>
  </cols>
  <sheetData>
    <row r="2" spans="2:5" x14ac:dyDescent="0.25">
      <c r="B2" t="s">
        <v>15</v>
      </c>
      <c r="C2" t="s">
        <v>16</v>
      </c>
      <c r="D2" t="s">
        <v>344</v>
      </c>
      <c r="E2" t="s">
        <v>18</v>
      </c>
    </row>
    <row r="3" spans="2:5" x14ac:dyDescent="0.25">
      <c r="B3" t="s">
        <v>4</v>
      </c>
      <c r="C3">
        <v>156569</v>
      </c>
      <c r="D3" t="s">
        <v>19</v>
      </c>
      <c r="E3">
        <v>286</v>
      </c>
    </row>
    <row r="4" spans="2:5" x14ac:dyDescent="0.25">
      <c r="B4" t="s">
        <v>4</v>
      </c>
      <c r="C4">
        <v>156570</v>
      </c>
      <c r="D4" t="s">
        <v>20</v>
      </c>
      <c r="E4">
        <v>295</v>
      </c>
    </row>
    <row r="5" spans="2:5" x14ac:dyDescent="0.25">
      <c r="B5" t="s">
        <v>4</v>
      </c>
      <c r="C5">
        <v>156571</v>
      </c>
      <c r="D5" t="s">
        <v>21</v>
      </c>
      <c r="E5">
        <v>310</v>
      </c>
    </row>
    <row r="6" spans="2:5" x14ac:dyDescent="0.25">
      <c r="B6" t="s">
        <v>4</v>
      </c>
      <c r="C6">
        <v>156572</v>
      </c>
      <c r="D6" t="s">
        <v>22</v>
      </c>
      <c r="E6">
        <v>351</v>
      </c>
    </row>
    <row r="7" spans="2:5" x14ac:dyDescent="0.25">
      <c r="B7" t="s">
        <v>4</v>
      </c>
      <c r="C7">
        <v>156573</v>
      </c>
      <c r="D7" t="s">
        <v>23</v>
      </c>
      <c r="E7">
        <v>423</v>
      </c>
    </row>
    <row r="8" spans="2:5" x14ac:dyDescent="0.25">
      <c r="B8" t="s">
        <v>4</v>
      </c>
      <c r="C8">
        <v>156594</v>
      </c>
      <c r="D8" t="s">
        <v>24</v>
      </c>
      <c r="E8">
        <v>495</v>
      </c>
    </row>
    <row r="9" spans="2:5" x14ac:dyDescent="0.25">
      <c r="B9" t="s">
        <v>4</v>
      </c>
      <c r="C9">
        <v>156595</v>
      </c>
      <c r="D9" t="s">
        <v>25</v>
      </c>
      <c r="E9">
        <v>626</v>
      </c>
    </row>
    <row r="10" spans="2:5" x14ac:dyDescent="0.25">
      <c r="B10" t="s">
        <v>4</v>
      </c>
      <c r="C10">
        <v>156596</v>
      </c>
      <c r="D10" t="s">
        <v>26</v>
      </c>
      <c r="E10">
        <v>817</v>
      </c>
    </row>
    <row r="11" spans="2:5" x14ac:dyDescent="0.25">
      <c r="B11" t="s">
        <v>4</v>
      </c>
      <c r="C11">
        <v>156597</v>
      </c>
      <c r="D11" t="s">
        <v>27</v>
      </c>
      <c r="E11">
        <v>1073</v>
      </c>
    </row>
    <row r="12" spans="2:5" x14ac:dyDescent="0.25">
      <c r="B12" t="s">
        <v>4</v>
      </c>
      <c r="C12">
        <v>156598</v>
      </c>
      <c r="D12" t="s">
        <v>28</v>
      </c>
      <c r="E12">
        <v>1412</v>
      </c>
    </row>
    <row r="13" spans="2:5" x14ac:dyDescent="0.25">
      <c r="B13" t="s">
        <v>4</v>
      </c>
      <c r="C13">
        <v>156599</v>
      </c>
      <c r="D13" t="s">
        <v>29</v>
      </c>
      <c r="E13">
        <v>1585</v>
      </c>
    </row>
    <row r="14" spans="2:5" x14ac:dyDescent="0.25">
      <c r="B14" t="s">
        <v>4</v>
      </c>
      <c r="D14" t="s">
        <v>30</v>
      </c>
      <c r="E14">
        <v>1721</v>
      </c>
    </row>
    <row r="15" spans="2:5" x14ac:dyDescent="0.25">
      <c r="B15" t="s">
        <v>4</v>
      </c>
      <c r="D15" t="s">
        <v>31</v>
      </c>
      <c r="E15">
        <v>2055</v>
      </c>
    </row>
    <row r="16" spans="2:5" x14ac:dyDescent="0.25">
      <c r="B16" t="s">
        <v>4</v>
      </c>
      <c r="D16" t="s">
        <v>32</v>
      </c>
      <c r="E16">
        <v>2208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7"/>
  <sheetViews>
    <sheetView workbookViewId="0">
      <selection activeCell="B2" sqref="B2"/>
    </sheetView>
  </sheetViews>
  <sheetFormatPr defaultRowHeight="15" x14ac:dyDescent="0.25"/>
  <cols>
    <col min="2" max="2" width="12.5703125" customWidth="1"/>
    <col min="3" max="3" width="16.5703125" customWidth="1"/>
    <col min="4" max="4" width="30.28515625" customWidth="1"/>
  </cols>
  <sheetData>
    <row r="2" spans="2:5" x14ac:dyDescent="0.25">
      <c r="B2" t="s">
        <v>15</v>
      </c>
      <c r="C2" t="s">
        <v>16</v>
      </c>
      <c r="D2" t="s">
        <v>344</v>
      </c>
      <c r="E2" t="s">
        <v>18</v>
      </c>
    </row>
    <row r="3" spans="2:5" x14ac:dyDescent="0.25">
      <c r="B3" t="s">
        <v>7</v>
      </c>
      <c r="C3" t="s">
        <v>33</v>
      </c>
      <c r="D3" t="s">
        <v>48</v>
      </c>
      <c r="E3">
        <v>5</v>
      </c>
    </row>
    <row r="4" spans="2:5" x14ac:dyDescent="0.25">
      <c r="B4" t="s">
        <v>7</v>
      </c>
      <c r="C4" t="s">
        <v>34</v>
      </c>
      <c r="D4" t="s">
        <v>49</v>
      </c>
      <c r="E4">
        <f t="shared" ref="E4:E16" si="0">E3+5</f>
        <v>10</v>
      </c>
    </row>
    <row r="5" spans="2:5" x14ac:dyDescent="0.25">
      <c r="B5" t="s">
        <v>7</v>
      </c>
      <c r="C5" t="s">
        <v>35</v>
      </c>
      <c r="D5" t="s">
        <v>50</v>
      </c>
      <c r="E5">
        <f t="shared" si="0"/>
        <v>15</v>
      </c>
    </row>
    <row r="6" spans="2:5" x14ac:dyDescent="0.25">
      <c r="B6" t="s">
        <v>7</v>
      </c>
      <c r="C6" t="s">
        <v>36</v>
      </c>
      <c r="D6" t="s">
        <v>51</v>
      </c>
      <c r="E6">
        <f t="shared" si="0"/>
        <v>20</v>
      </c>
    </row>
    <row r="7" spans="2:5" x14ac:dyDescent="0.25">
      <c r="B7" t="s">
        <v>7</v>
      </c>
      <c r="C7" t="s">
        <v>37</v>
      </c>
      <c r="D7" t="s">
        <v>52</v>
      </c>
      <c r="E7">
        <f t="shared" si="0"/>
        <v>25</v>
      </c>
    </row>
    <row r="8" spans="2:5" x14ac:dyDescent="0.25">
      <c r="B8" t="s">
        <v>7</v>
      </c>
      <c r="C8" t="s">
        <v>38</v>
      </c>
      <c r="D8" t="s">
        <v>53</v>
      </c>
      <c r="E8">
        <f t="shared" si="0"/>
        <v>30</v>
      </c>
    </row>
    <row r="9" spans="2:5" x14ac:dyDescent="0.25">
      <c r="B9" t="s">
        <v>7</v>
      </c>
      <c r="C9" t="s">
        <v>39</v>
      </c>
      <c r="D9" t="s">
        <v>54</v>
      </c>
      <c r="E9">
        <f t="shared" si="0"/>
        <v>35</v>
      </c>
    </row>
    <row r="10" spans="2:5" x14ac:dyDescent="0.25">
      <c r="B10" t="s">
        <v>7</v>
      </c>
      <c r="C10" t="s">
        <v>40</v>
      </c>
      <c r="D10" t="s">
        <v>55</v>
      </c>
      <c r="E10">
        <f t="shared" si="0"/>
        <v>40</v>
      </c>
    </row>
    <row r="11" spans="2:5" x14ac:dyDescent="0.25">
      <c r="B11" t="s">
        <v>7</v>
      </c>
      <c r="C11" t="s">
        <v>41</v>
      </c>
      <c r="D11" t="s">
        <v>56</v>
      </c>
      <c r="E11">
        <f t="shared" si="0"/>
        <v>45</v>
      </c>
    </row>
    <row r="12" spans="2:5" x14ac:dyDescent="0.25">
      <c r="B12" t="s">
        <v>7</v>
      </c>
      <c r="C12" t="s">
        <v>42</v>
      </c>
      <c r="D12" t="s">
        <v>57</v>
      </c>
      <c r="E12">
        <f t="shared" si="0"/>
        <v>50</v>
      </c>
    </row>
    <row r="13" spans="2:5" x14ac:dyDescent="0.25">
      <c r="B13" t="s">
        <v>7</v>
      </c>
      <c r="C13" t="s">
        <v>43</v>
      </c>
      <c r="D13" t="s">
        <v>58</v>
      </c>
      <c r="E13">
        <f t="shared" si="0"/>
        <v>55</v>
      </c>
    </row>
    <row r="14" spans="2:5" x14ac:dyDescent="0.25">
      <c r="B14" t="s">
        <v>7</v>
      </c>
      <c r="C14" t="s">
        <v>44</v>
      </c>
      <c r="D14" t="s">
        <v>59</v>
      </c>
      <c r="E14">
        <f t="shared" si="0"/>
        <v>60</v>
      </c>
    </row>
    <row r="15" spans="2:5" x14ac:dyDescent="0.25">
      <c r="B15" t="s">
        <v>7</v>
      </c>
      <c r="C15" t="s">
        <v>45</v>
      </c>
      <c r="D15" t="s">
        <v>60</v>
      </c>
      <c r="E15">
        <f t="shared" si="0"/>
        <v>65</v>
      </c>
    </row>
    <row r="16" spans="2:5" x14ac:dyDescent="0.25">
      <c r="B16" t="s">
        <v>7</v>
      </c>
      <c r="C16" t="s">
        <v>46</v>
      </c>
      <c r="D16" t="s">
        <v>61</v>
      </c>
      <c r="E16">
        <f t="shared" si="0"/>
        <v>70</v>
      </c>
    </row>
    <row r="17" spans="2:5" x14ac:dyDescent="0.25">
      <c r="B17" t="s">
        <v>7</v>
      </c>
      <c r="C17" t="s">
        <v>47</v>
      </c>
      <c r="D17" t="s">
        <v>62</v>
      </c>
      <c r="E17">
        <f>E16+5</f>
        <v>75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5"/>
  <sheetViews>
    <sheetView topLeftCell="A55" workbookViewId="0">
      <selection activeCell="D3" sqref="D3"/>
    </sheetView>
  </sheetViews>
  <sheetFormatPr defaultRowHeight="15" x14ac:dyDescent="0.25"/>
  <cols>
    <col min="3" max="3" width="18.5703125" customWidth="1"/>
    <col min="4" max="4" width="80.28515625" customWidth="1"/>
  </cols>
  <sheetData>
    <row r="2" spans="2:5" x14ac:dyDescent="0.25">
      <c r="B2" t="s">
        <v>15</v>
      </c>
      <c r="C2" t="s">
        <v>16</v>
      </c>
      <c r="D2" t="s">
        <v>344</v>
      </c>
      <c r="E2" t="s">
        <v>18</v>
      </c>
    </row>
    <row r="3" spans="2:5" x14ac:dyDescent="0.25">
      <c r="B3" t="s">
        <v>7</v>
      </c>
      <c r="C3" t="s">
        <v>63</v>
      </c>
      <c r="D3" t="s">
        <v>64</v>
      </c>
      <c r="E3">
        <v>5</v>
      </c>
    </row>
    <row r="4" spans="2:5" x14ac:dyDescent="0.25">
      <c r="B4" t="s">
        <v>7</v>
      </c>
      <c r="C4" t="s">
        <v>65</v>
      </c>
      <c r="D4" t="s">
        <v>66</v>
      </c>
      <c r="E4">
        <f t="shared" ref="E4:E16" si="0">E3+5</f>
        <v>10</v>
      </c>
    </row>
    <row r="5" spans="2:5" x14ac:dyDescent="0.25">
      <c r="B5" t="s">
        <v>7</v>
      </c>
      <c r="C5" t="s">
        <v>67</v>
      </c>
      <c r="D5" t="s">
        <v>68</v>
      </c>
      <c r="E5">
        <f t="shared" si="0"/>
        <v>15</v>
      </c>
    </row>
    <row r="6" spans="2:5" x14ac:dyDescent="0.25">
      <c r="B6" t="s">
        <v>7</v>
      </c>
      <c r="C6" t="s">
        <v>69</v>
      </c>
      <c r="D6" t="s">
        <v>70</v>
      </c>
      <c r="E6">
        <f t="shared" si="0"/>
        <v>20</v>
      </c>
    </row>
    <row r="7" spans="2:5" x14ac:dyDescent="0.25">
      <c r="B7" t="s">
        <v>7</v>
      </c>
      <c r="C7" t="s">
        <v>71</v>
      </c>
      <c r="D7" t="s">
        <v>72</v>
      </c>
      <c r="E7">
        <f t="shared" si="0"/>
        <v>25</v>
      </c>
    </row>
    <row r="8" spans="2:5" x14ac:dyDescent="0.25">
      <c r="B8" t="s">
        <v>7</v>
      </c>
      <c r="C8" t="s">
        <v>73</v>
      </c>
      <c r="D8" t="s">
        <v>74</v>
      </c>
      <c r="E8">
        <f t="shared" si="0"/>
        <v>30</v>
      </c>
    </row>
    <row r="9" spans="2:5" x14ac:dyDescent="0.25">
      <c r="B9" t="s">
        <v>7</v>
      </c>
      <c r="C9" t="s">
        <v>75</v>
      </c>
      <c r="D9" t="s">
        <v>76</v>
      </c>
      <c r="E9">
        <f t="shared" si="0"/>
        <v>35</v>
      </c>
    </row>
    <row r="10" spans="2:5" x14ac:dyDescent="0.25">
      <c r="B10" t="s">
        <v>7</v>
      </c>
      <c r="C10" t="s">
        <v>77</v>
      </c>
      <c r="D10" t="s">
        <v>78</v>
      </c>
      <c r="E10">
        <f t="shared" si="0"/>
        <v>40</v>
      </c>
    </row>
    <row r="11" spans="2:5" x14ac:dyDescent="0.25">
      <c r="B11" t="s">
        <v>7</v>
      </c>
      <c r="C11" t="s">
        <v>79</v>
      </c>
      <c r="D11" t="s">
        <v>80</v>
      </c>
      <c r="E11">
        <f t="shared" si="0"/>
        <v>45</v>
      </c>
    </row>
    <row r="12" spans="2:5" x14ac:dyDescent="0.25">
      <c r="B12" t="s">
        <v>7</v>
      </c>
      <c r="C12" t="s">
        <v>81</v>
      </c>
      <c r="D12" t="s">
        <v>82</v>
      </c>
      <c r="E12">
        <f t="shared" si="0"/>
        <v>50</v>
      </c>
    </row>
    <row r="13" spans="2:5" x14ac:dyDescent="0.25">
      <c r="B13" t="s">
        <v>7</v>
      </c>
      <c r="C13" t="s">
        <v>83</v>
      </c>
      <c r="D13" t="s">
        <v>84</v>
      </c>
      <c r="E13">
        <f t="shared" si="0"/>
        <v>55</v>
      </c>
    </row>
    <row r="14" spans="2:5" x14ac:dyDescent="0.25">
      <c r="B14" t="s">
        <v>7</v>
      </c>
      <c r="C14" t="s">
        <v>85</v>
      </c>
      <c r="D14" t="s">
        <v>86</v>
      </c>
      <c r="E14">
        <f t="shared" si="0"/>
        <v>60</v>
      </c>
    </row>
    <row r="15" spans="2:5" x14ac:dyDescent="0.25">
      <c r="B15" t="s">
        <v>7</v>
      </c>
      <c r="C15" t="s">
        <v>87</v>
      </c>
      <c r="D15" t="s">
        <v>88</v>
      </c>
      <c r="E15">
        <f t="shared" si="0"/>
        <v>65</v>
      </c>
    </row>
    <row r="16" spans="2:5" x14ac:dyDescent="0.25">
      <c r="B16" t="s">
        <v>7</v>
      </c>
      <c r="C16" t="s">
        <v>89</v>
      </c>
      <c r="D16" t="s">
        <v>90</v>
      </c>
      <c r="E16">
        <f t="shared" si="0"/>
        <v>70</v>
      </c>
    </row>
    <row r="17" spans="2:5" x14ac:dyDescent="0.25">
      <c r="B17" t="s">
        <v>7</v>
      </c>
      <c r="C17" t="s">
        <v>91</v>
      </c>
      <c r="D17" t="s">
        <v>92</v>
      </c>
      <c r="E17">
        <f>E16+5</f>
        <v>75</v>
      </c>
    </row>
    <row r="18" spans="2:5" x14ac:dyDescent="0.25">
      <c r="B18" t="s">
        <v>7</v>
      </c>
      <c r="C18" t="s">
        <v>93</v>
      </c>
      <c r="D18" t="s">
        <v>94</v>
      </c>
      <c r="E18">
        <f t="shared" ref="E18:E75" si="1">E17+5</f>
        <v>80</v>
      </c>
    </row>
    <row r="19" spans="2:5" x14ac:dyDescent="0.25">
      <c r="B19" t="s">
        <v>7</v>
      </c>
      <c r="C19" t="s">
        <v>95</v>
      </c>
      <c r="D19" t="s">
        <v>96</v>
      </c>
      <c r="E19">
        <f t="shared" si="1"/>
        <v>85</v>
      </c>
    </row>
    <row r="20" spans="2:5" x14ac:dyDescent="0.25">
      <c r="B20" t="s">
        <v>7</v>
      </c>
      <c r="C20" t="s">
        <v>97</v>
      </c>
      <c r="D20" t="s">
        <v>98</v>
      </c>
      <c r="E20">
        <f t="shared" si="1"/>
        <v>90</v>
      </c>
    </row>
    <row r="21" spans="2:5" x14ac:dyDescent="0.25">
      <c r="B21" t="s">
        <v>7</v>
      </c>
      <c r="C21" t="s">
        <v>99</v>
      </c>
      <c r="D21" t="s">
        <v>100</v>
      </c>
      <c r="E21">
        <f t="shared" si="1"/>
        <v>95</v>
      </c>
    </row>
    <row r="22" spans="2:5" x14ac:dyDescent="0.25">
      <c r="B22" t="s">
        <v>7</v>
      </c>
      <c r="C22" t="s">
        <v>101</v>
      </c>
      <c r="D22" t="s">
        <v>102</v>
      </c>
      <c r="E22">
        <f t="shared" si="1"/>
        <v>100</v>
      </c>
    </row>
    <row r="23" spans="2:5" x14ac:dyDescent="0.25">
      <c r="B23" t="s">
        <v>7</v>
      </c>
      <c r="C23" t="s">
        <v>103</v>
      </c>
      <c r="D23" t="s">
        <v>104</v>
      </c>
      <c r="E23">
        <f t="shared" si="1"/>
        <v>105</v>
      </c>
    </row>
    <row r="24" spans="2:5" x14ac:dyDescent="0.25">
      <c r="B24" t="s">
        <v>7</v>
      </c>
      <c r="C24" t="s">
        <v>105</v>
      </c>
      <c r="D24" t="s">
        <v>106</v>
      </c>
      <c r="E24">
        <f t="shared" si="1"/>
        <v>110</v>
      </c>
    </row>
    <row r="25" spans="2:5" x14ac:dyDescent="0.25">
      <c r="B25" t="s">
        <v>7</v>
      </c>
      <c r="C25" t="s">
        <v>107</v>
      </c>
      <c r="D25" t="s">
        <v>108</v>
      </c>
      <c r="E25">
        <f t="shared" si="1"/>
        <v>115</v>
      </c>
    </row>
    <row r="26" spans="2:5" x14ac:dyDescent="0.25">
      <c r="B26" t="s">
        <v>7</v>
      </c>
      <c r="C26" t="s">
        <v>109</v>
      </c>
      <c r="D26" t="s">
        <v>110</v>
      </c>
      <c r="E26">
        <f t="shared" si="1"/>
        <v>120</v>
      </c>
    </row>
    <row r="27" spans="2:5" x14ac:dyDescent="0.25">
      <c r="B27" t="s">
        <v>7</v>
      </c>
      <c r="C27" t="s">
        <v>111</v>
      </c>
      <c r="D27" t="s">
        <v>112</v>
      </c>
      <c r="E27">
        <f t="shared" si="1"/>
        <v>125</v>
      </c>
    </row>
    <row r="28" spans="2:5" x14ac:dyDescent="0.25">
      <c r="B28" t="s">
        <v>7</v>
      </c>
      <c r="C28" t="s">
        <v>113</v>
      </c>
      <c r="D28" t="s">
        <v>114</v>
      </c>
      <c r="E28">
        <f t="shared" si="1"/>
        <v>130</v>
      </c>
    </row>
    <row r="29" spans="2:5" x14ac:dyDescent="0.25">
      <c r="B29" t="s">
        <v>7</v>
      </c>
      <c r="C29" t="s">
        <v>115</v>
      </c>
      <c r="D29" t="s">
        <v>116</v>
      </c>
      <c r="E29">
        <f t="shared" si="1"/>
        <v>135</v>
      </c>
    </row>
    <row r="30" spans="2:5" x14ac:dyDescent="0.25">
      <c r="B30" t="s">
        <v>7</v>
      </c>
      <c r="C30" t="s">
        <v>117</v>
      </c>
      <c r="D30" t="s">
        <v>118</v>
      </c>
      <c r="E30">
        <f t="shared" si="1"/>
        <v>140</v>
      </c>
    </row>
    <row r="31" spans="2:5" x14ac:dyDescent="0.25">
      <c r="B31" t="s">
        <v>7</v>
      </c>
      <c r="C31" t="s">
        <v>119</v>
      </c>
      <c r="D31" t="s">
        <v>120</v>
      </c>
      <c r="E31">
        <f t="shared" si="1"/>
        <v>145</v>
      </c>
    </row>
    <row r="32" spans="2:5" x14ac:dyDescent="0.25">
      <c r="B32" t="s">
        <v>7</v>
      </c>
      <c r="C32" t="s">
        <v>121</v>
      </c>
      <c r="D32" t="s">
        <v>122</v>
      </c>
      <c r="E32">
        <f t="shared" si="1"/>
        <v>150</v>
      </c>
    </row>
    <row r="33" spans="2:5" x14ac:dyDescent="0.25">
      <c r="B33" t="s">
        <v>7</v>
      </c>
      <c r="C33" t="s">
        <v>123</v>
      </c>
      <c r="D33" t="s">
        <v>124</v>
      </c>
      <c r="E33">
        <f t="shared" si="1"/>
        <v>155</v>
      </c>
    </row>
    <row r="34" spans="2:5" x14ac:dyDescent="0.25">
      <c r="B34" t="s">
        <v>7</v>
      </c>
      <c r="C34" t="s">
        <v>125</v>
      </c>
      <c r="D34" t="s">
        <v>126</v>
      </c>
      <c r="E34">
        <f t="shared" si="1"/>
        <v>160</v>
      </c>
    </row>
    <row r="35" spans="2:5" x14ac:dyDescent="0.25">
      <c r="B35" t="s">
        <v>7</v>
      </c>
      <c r="C35" t="s">
        <v>127</v>
      </c>
      <c r="D35" t="s">
        <v>128</v>
      </c>
      <c r="E35">
        <f t="shared" si="1"/>
        <v>165</v>
      </c>
    </row>
    <row r="36" spans="2:5" x14ac:dyDescent="0.25">
      <c r="B36" t="s">
        <v>7</v>
      </c>
      <c r="C36" t="s">
        <v>127</v>
      </c>
      <c r="D36" t="s">
        <v>128</v>
      </c>
      <c r="E36">
        <f t="shared" si="1"/>
        <v>170</v>
      </c>
    </row>
    <row r="37" spans="2:5" x14ac:dyDescent="0.25">
      <c r="B37" t="s">
        <v>7</v>
      </c>
      <c r="C37" t="s">
        <v>129</v>
      </c>
      <c r="D37" t="s">
        <v>130</v>
      </c>
      <c r="E37">
        <f t="shared" si="1"/>
        <v>175</v>
      </c>
    </row>
    <row r="38" spans="2:5" x14ac:dyDescent="0.25">
      <c r="B38" t="s">
        <v>7</v>
      </c>
      <c r="C38" t="s">
        <v>131</v>
      </c>
      <c r="D38" t="s">
        <v>132</v>
      </c>
      <c r="E38">
        <f t="shared" si="1"/>
        <v>180</v>
      </c>
    </row>
    <row r="39" spans="2:5" x14ac:dyDescent="0.25">
      <c r="B39" t="s">
        <v>7</v>
      </c>
      <c r="C39" t="s">
        <v>133</v>
      </c>
      <c r="D39" t="s">
        <v>134</v>
      </c>
      <c r="E39">
        <f t="shared" si="1"/>
        <v>185</v>
      </c>
    </row>
    <row r="40" spans="2:5" x14ac:dyDescent="0.25">
      <c r="B40" t="s">
        <v>7</v>
      </c>
      <c r="C40" t="s">
        <v>135</v>
      </c>
      <c r="D40" t="s">
        <v>136</v>
      </c>
      <c r="E40">
        <f t="shared" si="1"/>
        <v>190</v>
      </c>
    </row>
    <row r="41" spans="2:5" x14ac:dyDescent="0.25">
      <c r="B41" t="s">
        <v>7</v>
      </c>
      <c r="C41" t="s">
        <v>137</v>
      </c>
      <c r="D41" t="s">
        <v>138</v>
      </c>
      <c r="E41">
        <f t="shared" si="1"/>
        <v>195</v>
      </c>
    </row>
    <row r="42" spans="2:5" x14ac:dyDescent="0.25">
      <c r="B42" t="s">
        <v>7</v>
      </c>
      <c r="C42" t="s">
        <v>139</v>
      </c>
      <c r="D42" t="s">
        <v>140</v>
      </c>
      <c r="E42">
        <f t="shared" si="1"/>
        <v>200</v>
      </c>
    </row>
    <row r="43" spans="2:5" x14ac:dyDescent="0.25">
      <c r="B43" t="s">
        <v>7</v>
      </c>
      <c r="C43" t="s">
        <v>141</v>
      </c>
      <c r="D43" t="s">
        <v>142</v>
      </c>
      <c r="E43">
        <f t="shared" si="1"/>
        <v>205</v>
      </c>
    </row>
    <row r="44" spans="2:5" x14ac:dyDescent="0.25">
      <c r="B44" t="s">
        <v>7</v>
      </c>
      <c r="C44" t="s">
        <v>143</v>
      </c>
      <c r="D44" t="s">
        <v>144</v>
      </c>
      <c r="E44">
        <f t="shared" si="1"/>
        <v>210</v>
      </c>
    </row>
    <row r="45" spans="2:5" x14ac:dyDescent="0.25">
      <c r="B45" t="s">
        <v>7</v>
      </c>
      <c r="C45" t="s">
        <v>145</v>
      </c>
      <c r="D45" t="s">
        <v>146</v>
      </c>
      <c r="E45">
        <f t="shared" si="1"/>
        <v>215</v>
      </c>
    </row>
    <row r="46" spans="2:5" x14ac:dyDescent="0.25">
      <c r="B46" t="s">
        <v>7</v>
      </c>
      <c r="C46" t="s">
        <v>147</v>
      </c>
      <c r="D46" t="s">
        <v>148</v>
      </c>
      <c r="E46">
        <f t="shared" si="1"/>
        <v>220</v>
      </c>
    </row>
    <row r="47" spans="2:5" x14ac:dyDescent="0.25">
      <c r="B47" t="s">
        <v>7</v>
      </c>
      <c r="C47" t="s">
        <v>149</v>
      </c>
      <c r="D47" t="s">
        <v>150</v>
      </c>
      <c r="E47">
        <f t="shared" si="1"/>
        <v>225</v>
      </c>
    </row>
    <row r="48" spans="2:5" x14ac:dyDescent="0.25">
      <c r="B48" t="s">
        <v>7</v>
      </c>
      <c r="C48" t="s">
        <v>151</v>
      </c>
      <c r="D48" t="s">
        <v>152</v>
      </c>
      <c r="E48">
        <f t="shared" si="1"/>
        <v>230</v>
      </c>
    </row>
    <row r="49" spans="2:5" x14ac:dyDescent="0.25">
      <c r="B49" t="s">
        <v>7</v>
      </c>
      <c r="C49" t="s">
        <v>153</v>
      </c>
      <c r="D49" t="s">
        <v>154</v>
      </c>
      <c r="E49">
        <f t="shared" si="1"/>
        <v>235</v>
      </c>
    </row>
    <row r="50" spans="2:5" x14ac:dyDescent="0.25">
      <c r="B50" t="s">
        <v>7</v>
      </c>
      <c r="C50" t="s">
        <v>155</v>
      </c>
      <c r="D50" t="s">
        <v>156</v>
      </c>
      <c r="E50">
        <f t="shared" si="1"/>
        <v>240</v>
      </c>
    </row>
    <row r="51" spans="2:5" x14ac:dyDescent="0.25">
      <c r="B51" t="s">
        <v>7</v>
      </c>
      <c r="C51" t="s">
        <v>157</v>
      </c>
      <c r="D51" t="s">
        <v>158</v>
      </c>
      <c r="E51">
        <f t="shared" si="1"/>
        <v>245</v>
      </c>
    </row>
    <row r="52" spans="2:5" x14ac:dyDescent="0.25">
      <c r="B52" t="s">
        <v>7</v>
      </c>
      <c r="C52" t="s">
        <v>159</v>
      </c>
      <c r="D52" t="s">
        <v>160</v>
      </c>
      <c r="E52">
        <f t="shared" si="1"/>
        <v>250</v>
      </c>
    </row>
    <row r="53" spans="2:5" x14ac:dyDescent="0.25">
      <c r="B53" t="s">
        <v>7</v>
      </c>
      <c r="C53" t="s">
        <v>161</v>
      </c>
      <c r="D53" t="s">
        <v>162</v>
      </c>
      <c r="E53">
        <f t="shared" si="1"/>
        <v>255</v>
      </c>
    </row>
    <row r="54" spans="2:5" x14ac:dyDescent="0.25">
      <c r="B54" t="s">
        <v>7</v>
      </c>
      <c r="C54" t="s">
        <v>163</v>
      </c>
      <c r="D54" t="s">
        <v>164</v>
      </c>
      <c r="E54">
        <f t="shared" si="1"/>
        <v>260</v>
      </c>
    </row>
    <row r="55" spans="2:5" x14ac:dyDescent="0.25">
      <c r="B55" t="s">
        <v>7</v>
      </c>
      <c r="C55" t="s">
        <v>165</v>
      </c>
      <c r="D55" t="s">
        <v>166</v>
      </c>
      <c r="E55">
        <f t="shared" si="1"/>
        <v>265</v>
      </c>
    </row>
    <row r="56" spans="2:5" x14ac:dyDescent="0.25">
      <c r="B56" t="s">
        <v>7</v>
      </c>
      <c r="C56" t="s">
        <v>167</v>
      </c>
      <c r="D56" t="s">
        <v>168</v>
      </c>
      <c r="E56">
        <f t="shared" si="1"/>
        <v>270</v>
      </c>
    </row>
    <row r="57" spans="2:5" x14ac:dyDescent="0.25">
      <c r="B57" t="s">
        <v>7</v>
      </c>
      <c r="C57" t="s">
        <v>169</v>
      </c>
      <c r="D57" t="s">
        <v>170</v>
      </c>
      <c r="E57">
        <f t="shared" si="1"/>
        <v>275</v>
      </c>
    </row>
    <row r="58" spans="2:5" x14ac:dyDescent="0.25">
      <c r="B58" t="s">
        <v>7</v>
      </c>
      <c r="C58" t="s">
        <v>171</v>
      </c>
      <c r="D58" t="s">
        <v>172</v>
      </c>
      <c r="E58">
        <f t="shared" si="1"/>
        <v>280</v>
      </c>
    </row>
    <row r="59" spans="2:5" x14ac:dyDescent="0.25">
      <c r="B59" t="s">
        <v>7</v>
      </c>
      <c r="C59" t="s">
        <v>173</v>
      </c>
      <c r="D59" t="s">
        <v>174</v>
      </c>
      <c r="E59">
        <f t="shared" si="1"/>
        <v>285</v>
      </c>
    </row>
    <row r="60" spans="2:5" x14ac:dyDescent="0.25">
      <c r="B60" t="s">
        <v>7</v>
      </c>
      <c r="C60" t="s">
        <v>175</v>
      </c>
      <c r="D60" t="s">
        <v>176</v>
      </c>
      <c r="E60">
        <f t="shared" si="1"/>
        <v>290</v>
      </c>
    </row>
    <row r="61" spans="2:5" x14ac:dyDescent="0.25">
      <c r="B61" t="s">
        <v>7</v>
      </c>
      <c r="C61" t="s">
        <v>177</v>
      </c>
      <c r="D61" t="s">
        <v>178</v>
      </c>
      <c r="E61">
        <f t="shared" si="1"/>
        <v>295</v>
      </c>
    </row>
    <row r="62" spans="2:5" x14ac:dyDescent="0.25">
      <c r="B62" t="s">
        <v>7</v>
      </c>
      <c r="C62" t="s">
        <v>179</v>
      </c>
      <c r="D62" t="s">
        <v>180</v>
      </c>
      <c r="E62">
        <f t="shared" si="1"/>
        <v>300</v>
      </c>
    </row>
    <row r="63" spans="2:5" x14ac:dyDescent="0.25">
      <c r="B63" t="s">
        <v>7</v>
      </c>
      <c r="C63" t="s">
        <v>181</v>
      </c>
      <c r="D63" t="s">
        <v>182</v>
      </c>
      <c r="E63">
        <f t="shared" si="1"/>
        <v>305</v>
      </c>
    </row>
    <row r="64" spans="2:5" x14ac:dyDescent="0.25">
      <c r="B64" t="s">
        <v>7</v>
      </c>
      <c r="C64" t="s">
        <v>183</v>
      </c>
      <c r="D64" t="s">
        <v>184</v>
      </c>
      <c r="E64">
        <f t="shared" si="1"/>
        <v>310</v>
      </c>
    </row>
    <row r="65" spans="2:5" x14ac:dyDescent="0.25">
      <c r="B65" t="s">
        <v>7</v>
      </c>
      <c r="C65" t="s">
        <v>185</v>
      </c>
      <c r="D65" t="s">
        <v>186</v>
      </c>
      <c r="E65">
        <f t="shared" si="1"/>
        <v>315</v>
      </c>
    </row>
    <row r="66" spans="2:5" x14ac:dyDescent="0.25">
      <c r="B66" t="s">
        <v>7</v>
      </c>
      <c r="C66" t="s">
        <v>187</v>
      </c>
      <c r="D66" t="s">
        <v>188</v>
      </c>
      <c r="E66">
        <f t="shared" si="1"/>
        <v>320</v>
      </c>
    </row>
    <row r="67" spans="2:5" x14ac:dyDescent="0.25">
      <c r="B67" t="s">
        <v>7</v>
      </c>
      <c r="C67" t="s">
        <v>189</v>
      </c>
      <c r="D67" t="s">
        <v>190</v>
      </c>
      <c r="E67">
        <f t="shared" si="1"/>
        <v>325</v>
      </c>
    </row>
    <row r="68" spans="2:5" x14ac:dyDescent="0.25">
      <c r="B68" t="s">
        <v>7</v>
      </c>
      <c r="C68" t="s">
        <v>191</v>
      </c>
      <c r="D68" t="s">
        <v>192</v>
      </c>
      <c r="E68">
        <f t="shared" si="1"/>
        <v>330</v>
      </c>
    </row>
    <row r="69" spans="2:5" x14ac:dyDescent="0.25">
      <c r="B69" t="s">
        <v>7</v>
      </c>
      <c r="C69" t="s">
        <v>193</v>
      </c>
      <c r="D69" t="s">
        <v>194</v>
      </c>
      <c r="E69">
        <f t="shared" si="1"/>
        <v>335</v>
      </c>
    </row>
    <row r="70" spans="2:5" x14ac:dyDescent="0.25">
      <c r="B70" t="s">
        <v>7</v>
      </c>
      <c r="C70" t="s">
        <v>195</v>
      </c>
      <c r="D70" t="s">
        <v>196</v>
      </c>
      <c r="E70">
        <f t="shared" si="1"/>
        <v>340</v>
      </c>
    </row>
    <row r="71" spans="2:5" x14ac:dyDescent="0.25">
      <c r="B71" t="s">
        <v>7</v>
      </c>
      <c r="C71" t="s">
        <v>197</v>
      </c>
      <c r="D71" t="s">
        <v>198</v>
      </c>
      <c r="E71">
        <f t="shared" si="1"/>
        <v>345</v>
      </c>
    </row>
    <row r="72" spans="2:5" x14ac:dyDescent="0.25">
      <c r="B72" t="s">
        <v>7</v>
      </c>
      <c r="C72" t="s">
        <v>199</v>
      </c>
      <c r="D72" t="s">
        <v>200</v>
      </c>
      <c r="E72">
        <f t="shared" si="1"/>
        <v>350</v>
      </c>
    </row>
    <row r="73" spans="2:5" x14ac:dyDescent="0.25">
      <c r="B73" t="s">
        <v>7</v>
      </c>
      <c r="C73" t="s">
        <v>201</v>
      </c>
      <c r="D73" t="s">
        <v>202</v>
      </c>
      <c r="E73">
        <f t="shared" si="1"/>
        <v>355</v>
      </c>
    </row>
    <row r="74" spans="2:5" x14ac:dyDescent="0.25">
      <c r="B74" t="s">
        <v>7</v>
      </c>
      <c r="C74" t="s">
        <v>203</v>
      </c>
      <c r="D74" t="s">
        <v>204</v>
      </c>
      <c r="E74">
        <f t="shared" si="1"/>
        <v>360</v>
      </c>
    </row>
    <row r="75" spans="2:5" x14ac:dyDescent="0.25">
      <c r="B75" t="s">
        <v>7</v>
      </c>
      <c r="C75" t="s">
        <v>205</v>
      </c>
      <c r="D75" t="s">
        <v>206</v>
      </c>
      <c r="E75">
        <f t="shared" si="1"/>
        <v>365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0"/>
  <sheetViews>
    <sheetView workbookViewId="0">
      <selection activeCell="D3" sqref="D3"/>
    </sheetView>
  </sheetViews>
  <sheetFormatPr defaultRowHeight="15" x14ac:dyDescent="0.25"/>
  <cols>
    <col min="3" max="3" width="16" customWidth="1"/>
    <col min="4" max="4" width="68.5703125" customWidth="1"/>
  </cols>
  <sheetData>
    <row r="2" spans="2:5" x14ac:dyDescent="0.25">
      <c r="B2" t="s">
        <v>15</v>
      </c>
      <c r="C2" t="s">
        <v>16</v>
      </c>
      <c r="D2" t="s">
        <v>344</v>
      </c>
      <c r="E2" t="s">
        <v>18</v>
      </c>
    </row>
    <row r="3" spans="2:5" x14ac:dyDescent="0.25">
      <c r="B3" t="s">
        <v>7</v>
      </c>
      <c r="C3" t="s">
        <v>207</v>
      </c>
      <c r="D3" t="s">
        <v>208</v>
      </c>
      <c r="E3">
        <v>5</v>
      </c>
    </row>
    <row r="4" spans="2:5" x14ac:dyDescent="0.25">
      <c r="B4" t="s">
        <v>7</v>
      </c>
      <c r="C4" t="s">
        <v>209</v>
      </c>
      <c r="D4" t="s">
        <v>210</v>
      </c>
      <c r="E4">
        <f t="shared" ref="E4:E30" si="0">E3+5</f>
        <v>10</v>
      </c>
    </row>
    <row r="5" spans="2:5" x14ac:dyDescent="0.25">
      <c r="B5" t="s">
        <v>7</v>
      </c>
      <c r="C5" t="s">
        <v>211</v>
      </c>
      <c r="D5" t="s">
        <v>212</v>
      </c>
      <c r="E5">
        <f t="shared" si="0"/>
        <v>15</v>
      </c>
    </row>
    <row r="6" spans="2:5" x14ac:dyDescent="0.25">
      <c r="B6" t="s">
        <v>7</v>
      </c>
      <c r="C6" t="s">
        <v>213</v>
      </c>
      <c r="D6" t="s">
        <v>214</v>
      </c>
      <c r="E6">
        <f t="shared" si="0"/>
        <v>20</v>
      </c>
    </row>
    <row r="7" spans="2:5" x14ac:dyDescent="0.25">
      <c r="B7" t="s">
        <v>7</v>
      </c>
      <c r="C7" t="s">
        <v>215</v>
      </c>
      <c r="D7" t="s">
        <v>216</v>
      </c>
      <c r="E7">
        <f t="shared" si="0"/>
        <v>25</v>
      </c>
    </row>
    <row r="8" spans="2:5" x14ac:dyDescent="0.25">
      <c r="B8" t="s">
        <v>7</v>
      </c>
      <c r="C8" t="s">
        <v>217</v>
      </c>
      <c r="D8" t="s">
        <v>218</v>
      </c>
      <c r="E8">
        <f t="shared" si="0"/>
        <v>30</v>
      </c>
    </row>
    <row r="9" spans="2:5" x14ac:dyDescent="0.25">
      <c r="B9" t="s">
        <v>7</v>
      </c>
      <c r="C9" t="s">
        <v>219</v>
      </c>
      <c r="D9" t="s">
        <v>220</v>
      </c>
      <c r="E9">
        <f t="shared" si="0"/>
        <v>35</v>
      </c>
    </row>
    <row r="10" spans="2:5" x14ac:dyDescent="0.25">
      <c r="B10" t="s">
        <v>7</v>
      </c>
      <c r="C10" t="s">
        <v>221</v>
      </c>
      <c r="D10" t="s">
        <v>222</v>
      </c>
      <c r="E10">
        <f t="shared" si="0"/>
        <v>40</v>
      </c>
    </row>
    <row r="11" spans="2:5" x14ac:dyDescent="0.25">
      <c r="B11" t="s">
        <v>7</v>
      </c>
      <c r="C11" t="s">
        <v>223</v>
      </c>
      <c r="D11" t="s">
        <v>224</v>
      </c>
      <c r="E11">
        <f t="shared" si="0"/>
        <v>45</v>
      </c>
    </row>
    <row r="12" spans="2:5" x14ac:dyDescent="0.25">
      <c r="B12" t="s">
        <v>7</v>
      </c>
      <c r="C12" t="s">
        <v>225</v>
      </c>
      <c r="D12" t="s">
        <v>226</v>
      </c>
      <c r="E12">
        <f t="shared" si="0"/>
        <v>50</v>
      </c>
    </row>
    <row r="13" spans="2:5" x14ac:dyDescent="0.25">
      <c r="B13" t="s">
        <v>7</v>
      </c>
      <c r="C13" t="s">
        <v>227</v>
      </c>
      <c r="D13" t="s">
        <v>228</v>
      </c>
      <c r="E13">
        <f t="shared" si="0"/>
        <v>55</v>
      </c>
    </row>
    <row r="14" spans="2:5" x14ac:dyDescent="0.25">
      <c r="B14" t="s">
        <v>7</v>
      </c>
      <c r="C14" t="s">
        <v>229</v>
      </c>
      <c r="D14" t="s">
        <v>230</v>
      </c>
      <c r="E14">
        <f t="shared" si="0"/>
        <v>60</v>
      </c>
    </row>
    <row r="15" spans="2:5" x14ac:dyDescent="0.25">
      <c r="B15" t="s">
        <v>7</v>
      </c>
      <c r="C15">
        <v>2961451</v>
      </c>
      <c r="D15" t="s">
        <v>231</v>
      </c>
      <c r="E15">
        <f t="shared" si="0"/>
        <v>65</v>
      </c>
    </row>
    <row r="16" spans="2:5" x14ac:dyDescent="0.25">
      <c r="B16" t="s">
        <v>7</v>
      </c>
      <c r="C16">
        <v>2903370</v>
      </c>
      <c r="D16" t="s">
        <v>232</v>
      </c>
      <c r="E16">
        <v>6</v>
      </c>
    </row>
    <row r="17" spans="2:5" x14ac:dyDescent="0.25">
      <c r="B17" t="s">
        <v>7</v>
      </c>
      <c r="C17" t="s">
        <v>233</v>
      </c>
      <c r="D17" t="s">
        <v>234</v>
      </c>
      <c r="E17">
        <f t="shared" si="0"/>
        <v>11</v>
      </c>
    </row>
    <row r="18" spans="2:5" x14ac:dyDescent="0.25">
      <c r="B18" t="s">
        <v>7</v>
      </c>
      <c r="C18" t="s">
        <v>235</v>
      </c>
      <c r="D18" t="s">
        <v>236</v>
      </c>
      <c r="E18">
        <f t="shared" si="0"/>
        <v>16</v>
      </c>
    </row>
    <row r="19" spans="2:5" x14ac:dyDescent="0.25">
      <c r="B19" t="s">
        <v>7</v>
      </c>
      <c r="C19" t="s">
        <v>237</v>
      </c>
      <c r="D19" t="s">
        <v>238</v>
      </c>
      <c r="E19">
        <f t="shared" si="0"/>
        <v>21</v>
      </c>
    </row>
    <row r="20" spans="2:5" x14ac:dyDescent="0.25">
      <c r="B20" t="s">
        <v>7</v>
      </c>
      <c r="C20" t="s">
        <v>239</v>
      </c>
      <c r="D20" t="s">
        <v>240</v>
      </c>
      <c r="E20">
        <f t="shared" si="0"/>
        <v>26</v>
      </c>
    </row>
    <row r="21" spans="2:5" x14ac:dyDescent="0.25">
      <c r="B21" t="s">
        <v>7</v>
      </c>
      <c r="C21" t="s">
        <v>241</v>
      </c>
      <c r="D21" t="s">
        <v>242</v>
      </c>
      <c r="E21">
        <f t="shared" si="0"/>
        <v>31</v>
      </c>
    </row>
    <row r="22" spans="2:5" x14ac:dyDescent="0.25">
      <c r="B22" t="s">
        <v>7</v>
      </c>
      <c r="C22" t="s">
        <v>243</v>
      </c>
      <c r="D22" t="s">
        <v>242</v>
      </c>
      <c r="E22">
        <f t="shared" si="0"/>
        <v>36</v>
      </c>
    </row>
    <row r="23" spans="2:5" x14ac:dyDescent="0.25">
      <c r="B23" t="s">
        <v>7</v>
      </c>
      <c r="C23" t="s">
        <v>244</v>
      </c>
      <c r="D23" t="s">
        <v>245</v>
      </c>
      <c r="E23">
        <f t="shared" si="0"/>
        <v>41</v>
      </c>
    </row>
    <row r="24" spans="2:5" x14ac:dyDescent="0.25">
      <c r="B24" t="s">
        <v>7</v>
      </c>
      <c r="C24" t="s">
        <v>246</v>
      </c>
      <c r="D24" t="s">
        <v>247</v>
      </c>
      <c r="E24">
        <f t="shared" si="0"/>
        <v>46</v>
      </c>
    </row>
    <row r="25" spans="2:5" x14ac:dyDescent="0.25">
      <c r="B25" t="s">
        <v>7</v>
      </c>
      <c r="C25">
        <v>2834355</v>
      </c>
      <c r="D25" t="s">
        <v>248</v>
      </c>
      <c r="E25">
        <f t="shared" si="0"/>
        <v>51</v>
      </c>
    </row>
    <row r="26" spans="2:5" x14ac:dyDescent="0.25">
      <c r="B26" t="s">
        <v>7</v>
      </c>
      <c r="C26" t="s">
        <v>249</v>
      </c>
      <c r="D26" t="s">
        <v>250</v>
      </c>
      <c r="E26">
        <f t="shared" si="0"/>
        <v>56</v>
      </c>
    </row>
    <row r="27" spans="2:5" x14ac:dyDescent="0.25">
      <c r="B27" t="s">
        <v>7</v>
      </c>
      <c r="C27" t="s">
        <v>251</v>
      </c>
      <c r="D27" t="s">
        <v>252</v>
      </c>
      <c r="E27">
        <f t="shared" si="0"/>
        <v>61</v>
      </c>
    </row>
    <row r="28" spans="2:5" x14ac:dyDescent="0.25">
      <c r="B28" t="s">
        <v>7</v>
      </c>
      <c r="C28" t="s">
        <v>253</v>
      </c>
      <c r="D28" t="s">
        <v>254</v>
      </c>
      <c r="E28">
        <f t="shared" si="0"/>
        <v>66</v>
      </c>
    </row>
    <row r="29" spans="2:5" x14ac:dyDescent="0.25">
      <c r="B29" t="s">
        <v>7</v>
      </c>
      <c r="C29" t="s">
        <v>253</v>
      </c>
      <c r="D29" t="s">
        <v>254</v>
      </c>
      <c r="E29">
        <v>7</v>
      </c>
    </row>
    <row r="30" spans="2:5" x14ac:dyDescent="0.25">
      <c r="B30" t="s">
        <v>7</v>
      </c>
      <c r="C30" t="s">
        <v>255</v>
      </c>
      <c r="D30" t="s">
        <v>256</v>
      </c>
      <c r="E30">
        <f t="shared" si="0"/>
        <v>12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8"/>
  <sheetViews>
    <sheetView topLeftCell="A58" workbookViewId="0">
      <selection activeCell="D3" sqref="D3"/>
    </sheetView>
  </sheetViews>
  <sheetFormatPr defaultRowHeight="15" x14ac:dyDescent="0.25"/>
  <cols>
    <col min="3" max="3" width="11.140625" customWidth="1"/>
    <col min="4" max="4" width="42" customWidth="1"/>
  </cols>
  <sheetData>
    <row r="2" spans="2:5" x14ac:dyDescent="0.25">
      <c r="B2" t="s">
        <v>15</v>
      </c>
      <c r="C2" t="s">
        <v>16</v>
      </c>
      <c r="D2" t="s">
        <v>344</v>
      </c>
      <c r="E2" t="s">
        <v>18</v>
      </c>
    </row>
    <row r="3" spans="2:5" x14ac:dyDescent="0.25">
      <c r="D3" t="s">
        <v>257</v>
      </c>
      <c r="E3">
        <v>5</v>
      </c>
    </row>
    <row r="4" spans="2:5" x14ac:dyDescent="0.25">
      <c r="D4" t="s">
        <v>258</v>
      </c>
      <c r="E4">
        <f t="shared" ref="E4:E67" si="0">E3+5</f>
        <v>10</v>
      </c>
    </row>
    <row r="5" spans="2:5" x14ac:dyDescent="0.25">
      <c r="D5" t="s">
        <v>259</v>
      </c>
      <c r="E5">
        <f t="shared" si="0"/>
        <v>15</v>
      </c>
    </row>
    <row r="6" spans="2:5" x14ac:dyDescent="0.25">
      <c r="D6" t="s">
        <v>260</v>
      </c>
      <c r="E6">
        <f t="shared" si="0"/>
        <v>20</v>
      </c>
    </row>
    <row r="7" spans="2:5" x14ac:dyDescent="0.25">
      <c r="D7" t="s">
        <v>261</v>
      </c>
      <c r="E7">
        <f t="shared" si="0"/>
        <v>25</v>
      </c>
    </row>
    <row r="8" spans="2:5" x14ac:dyDescent="0.25">
      <c r="D8" t="s">
        <v>262</v>
      </c>
      <c r="E8">
        <f t="shared" si="0"/>
        <v>30</v>
      </c>
    </row>
    <row r="9" spans="2:5" x14ac:dyDescent="0.25">
      <c r="D9" t="s">
        <v>263</v>
      </c>
      <c r="E9">
        <f t="shared" si="0"/>
        <v>35</v>
      </c>
    </row>
    <row r="10" spans="2:5" x14ac:dyDescent="0.25">
      <c r="C10">
        <v>1119307</v>
      </c>
      <c r="D10" t="s">
        <v>264</v>
      </c>
      <c r="E10">
        <f t="shared" si="0"/>
        <v>40</v>
      </c>
    </row>
    <row r="11" spans="2:5" x14ac:dyDescent="0.25">
      <c r="C11">
        <v>1135852</v>
      </c>
      <c r="D11" t="s">
        <v>265</v>
      </c>
      <c r="E11">
        <f t="shared" si="0"/>
        <v>45</v>
      </c>
    </row>
    <row r="12" spans="2:5" x14ac:dyDescent="0.25">
      <c r="C12">
        <v>1135204</v>
      </c>
      <c r="D12" t="s">
        <v>266</v>
      </c>
      <c r="E12">
        <f t="shared" si="0"/>
        <v>50</v>
      </c>
    </row>
    <row r="13" spans="2:5" x14ac:dyDescent="0.25">
      <c r="C13">
        <v>34912</v>
      </c>
      <c r="D13" t="s">
        <v>267</v>
      </c>
      <c r="E13">
        <f t="shared" si="0"/>
        <v>55</v>
      </c>
    </row>
    <row r="14" spans="2:5" x14ac:dyDescent="0.25">
      <c r="D14" t="s">
        <v>268</v>
      </c>
      <c r="E14">
        <f t="shared" si="0"/>
        <v>60</v>
      </c>
    </row>
    <row r="15" spans="2:5" x14ac:dyDescent="0.25">
      <c r="C15" t="s">
        <v>269</v>
      </c>
      <c r="D15" t="s">
        <v>270</v>
      </c>
      <c r="E15">
        <f t="shared" si="0"/>
        <v>65</v>
      </c>
    </row>
    <row r="16" spans="2:5" x14ac:dyDescent="0.25">
      <c r="D16" t="s">
        <v>271</v>
      </c>
      <c r="E16">
        <f t="shared" si="0"/>
        <v>70</v>
      </c>
    </row>
    <row r="17" spans="4:5" x14ac:dyDescent="0.25">
      <c r="D17" t="s">
        <v>272</v>
      </c>
      <c r="E17">
        <f t="shared" si="0"/>
        <v>75</v>
      </c>
    </row>
    <row r="18" spans="4:5" x14ac:dyDescent="0.25">
      <c r="D18" t="s">
        <v>273</v>
      </c>
      <c r="E18">
        <f t="shared" si="0"/>
        <v>80</v>
      </c>
    </row>
    <row r="19" spans="4:5" x14ac:dyDescent="0.25">
      <c r="D19" t="s">
        <v>274</v>
      </c>
      <c r="E19">
        <f t="shared" si="0"/>
        <v>85</v>
      </c>
    </row>
    <row r="20" spans="4:5" x14ac:dyDescent="0.25">
      <c r="D20" t="s">
        <v>275</v>
      </c>
      <c r="E20">
        <f t="shared" si="0"/>
        <v>90</v>
      </c>
    </row>
    <row r="21" spans="4:5" x14ac:dyDescent="0.25">
      <c r="D21" t="s">
        <v>276</v>
      </c>
      <c r="E21">
        <f t="shared" si="0"/>
        <v>95</v>
      </c>
    </row>
    <row r="22" spans="4:5" x14ac:dyDescent="0.25">
      <c r="D22" t="s">
        <v>277</v>
      </c>
      <c r="E22">
        <f t="shared" si="0"/>
        <v>100</v>
      </c>
    </row>
    <row r="23" spans="4:5" x14ac:dyDescent="0.25">
      <c r="D23" t="s">
        <v>278</v>
      </c>
      <c r="E23">
        <f t="shared" si="0"/>
        <v>105</v>
      </c>
    </row>
    <row r="24" spans="4:5" x14ac:dyDescent="0.25">
      <c r="D24" t="s">
        <v>279</v>
      </c>
      <c r="E24">
        <f t="shared" si="0"/>
        <v>110</v>
      </c>
    </row>
    <row r="25" spans="4:5" x14ac:dyDescent="0.25">
      <c r="D25" t="s">
        <v>280</v>
      </c>
      <c r="E25">
        <f t="shared" si="0"/>
        <v>115</v>
      </c>
    </row>
    <row r="26" spans="4:5" x14ac:dyDescent="0.25">
      <c r="D26" t="s">
        <v>281</v>
      </c>
      <c r="E26">
        <f t="shared" si="0"/>
        <v>120</v>
      </c>
    </row>
    <row r="27" spans="4:5" x14ac:dyDescent="0.25">
      <c r="D27" t="s">
        <v>282</v>
      </c>
      <c r="E27">
        <f t="shared" si="0"/>
        <v>125</v>
      </c>
    </row>
    <row r="28" spans="4:5" x14ac:dyDescent="0.25">
      <c r="D28" t="s">
        <v>283</v>
      </c>
      <c r="E28">
        <f t="shared" si="0"/>
        <v>130</v>
      </c>
    </row>
    <row r="29" spans="4:5" x14ac:dyDescent="0.25">
      <c r="D29" t="s">
        <v>284</v>
      </c>
      <c r="E29">
        <f t="shared" si="0"/>
        <v>135</v>
      </c>
    </row>
    <row r="30" spans="4:5" x14ac:dyDescent="0.25">
      <c r="D30" t="s">
        <v>285</v>
      </c>
      <c r="E30">
        <f t="shared" si="0"/>
        <v>140</v>
      </c>
    </row>
    <row r="31" spans="4:5" x14ac:dyDescent="0.25">
      <c r="D31" t="s">
        <v>286</v>
      </c>
      <c r="E31">
        <f t="shared" si="0"/>
        <v>145</v>
      </c>
    </row>
    <row r="32" spans="4:5" x14ac:dyDescent="0.25">
      <c r="D32" t="s">
        <v>287</v>
      </c>
      <c r="E32">
        <f t="shared" si="0"/>
        <v>150</v>
      </c>
    </row>
    <row r="33" spans="3:5" x14ac:dyDescent="0.25">
      <c r="D33" t="s">
        <v>288</v>
      </c>
      <c r="E33">
        <f t="shared" si="0"/>
        <v>155</v>
      </c>
    </row>
    <row r="34" spans="3:5" x14ac:dyDescent="0.25">
      <c r="D34" t="s">
        <v>289</v>
      </c>
      <c r="E34">
        <f t="shared" si="0"/>
        <v>160</v>
      </c>
    </row>
    <row r="35" spans="3:5" x14ac:dyDescent="0.25">
      <c r="D35" t="s">
        <v>290</v>
      </c>
      <c r="E35">
        <f t="shared" si="0"/>
        <v>165</v>
      </c>
    </row>
    <row r="36" spans="3:5" x14ac:dyDescent="0.25">
      <c r="D36" t="s">
        <v>291</v>
      </c>
      <c r="E36">
        <f t="shared" si="0"/>
        <v>170</v>
      </c>
    </row>
    <row r="37" spans="3:5" x14ac:dyDescent="0.25">
      <c r="D37" t="s">
        <v>292</v>
      </c>
      <c r="E37">
        <f t="shared" si="0"/>
        <v>175</v>
      </c>
    </row>
    <row r="38" spans="3:5" x14ac:dyDescent="0.25">
      <c r="D38" t="s">
        <v>293</v>
      </c>
      <c r="E38">
        <f t="shared" si="0"/>
        <v>180</v>
      </c>
    </row>
    <row r="39" spans="3:5" x14ac:dyDescent="0.25">
      <c r="D39" t="s">
        <v>294</v>
      </c>
      <c r="E39">
        <f t="shared" si="0"/>
        <v>185</v>
      </c>
    </row>
    <row r="40" spans="3:5" x14ac:dyDescent="0.25">
      <c r="C40" t="s">
        <v>295</v>
      </c>
      <c r="D40" t="s">
        <v>296</v>
      </c>
      <c r="E40">
        <f t="shared" si="0"/>
        <v>190</v>
      </c>
    </row>
    <row r="41" spans="3:5" x14ac:dyDescent="0.25">
      <c r="C41" t="s">
        <v>297</v>
      </c>
      <c r="D41" t="s">
        <v>298</v>
      </c>
      <c r="E41">
        <f t="shared" si="0"/>
        <v>195</v>
      </c>
    </row>
    <row r="42" spans="3:5" x14ac:dyDescent="0.25">
      <c r="C42" t="s">
        <v>299</v>
      </c>
      <c r="D42" t="s">
        <v>300</v>
      </c>
      <c r="E42">
        <f t="shared" si="0"/>
        <v>200</v>
      </c>
    </row>
    <row r="43" spans="3:5" x14ac:dyDescent="0.25">
      <c r="C43">
        <v>10032</v>
      </c>
      <c r="D43" t="s">
        <v>301</v>
      </c>
      <c r="E43">
        <f t="shared" si="0"/>
        <v>205</v>
      </c>
    </row>
    <row r="44" spans="3:5" x14ac:dyDescent="0.25">
      <c r="D44" t="s">
        <v>302</v>
      </c>
      <c r="E44">
        <f t="shared" si="0"/>
        <v>210</v>
      </c>
    </row>
    <row r="45" spans="3:5" x14ac:dyDescent="0.25">
      <c r="D45" t="s">
        <v>303</v>
      </c>
      <c r="E45">
        <f t="shared" si="0"/>
        <v>215</v>
      </c>
    </row>
    <row r="46" spans="3:5" x14ac:dyDescent="0.25">
      <c r="D46" t="s">
        <v>304</v>
      </c>
      <c r="E46">
        <f t="shared" si="0"/>
        <v>220</v>
      </c>
    </row>
    <row r="47" spans="3:5" x14ac:dyDescent="0.25">
      <c r="D47" t="s">
        <v>305</v>
      </c>
      <c r="E47">
        <f t="shared" si="0"/>
        <v>225</v>
      </c>
    </row>
    <row r="48" spans="3:5" x14ac:dyDescent="0.25">
      <c r="D48" t="s">
        <v>306</v>
      </c>
      <c r="E48">
        <f t="shared" si="0"/>
        <v>230</v>
      </c>
    </row>
    <row r="49" spans="3:5" x14ac:dyDescent="0.25">
      <c r="D49" t="s">
        <v>307</v>
      </c>
      <c r="E49">
        <f t="shared" si="0"/>
        <v>235</v>
      </c>
    </row>
    <row r="50" spans="3:5" x14ac:dyDescent="0.25">
      <c r="D50" t="s">
        <v>308</v>
      </c>
      <c r="E50">
        <f t="shared" si="0"/>
        <v>240</v>
      </c>
    </row>
    <row r="51" spans="3:5" x14ac:dyDescent="0.25">
      <c r="C51" t="s">
        <v>309</v>
      </c>
      <c r="D51" t="s">
        <v>310</v>
      </c>
      <c r="E51">
        <f t="shared" si="0"/>
        <v>245</v>
      </c>
    </row>
    <row r="52" spans="3:5" x14ac:dyDescent="0.25">
      <c r="D52" t="s">
        <v>311</v>
      </c>
      <c r="E52">
        <f t="shared" si="0"/>
        <v>250</v>
      </c>
    </row>
    <row r="53" spans="3:5" x14ac:dyDescent="0.25">
      <c r="D53" t="s">
        <v>312</v>
      </c>
      <c r="E53">
        <f t="shared" si="0"/>
        <v>255</v>
      </c>
    </row>
    <row r="54" spans="3:5" x14ac:dyDescent="0.25">
      <c r="D54" t="s">
        <v>313</v>
      </c>
      <c r="E54">
        <f t="shared" si="0"/>
        <v>260</v>
      </c>
    </row>
    <row r="55" spans="3:5" x14ac:dyDescent="0.25">
      <c r="D55" t="s">
        <v>314</v>
      </c>
      <c r="E55">
        <f t="shared" si="0"/>
        <v>265</v>
      </c>
    </row>
    <row r="56" spans="3:5" x14ac:dyDescent="0.25">
      <c r="D56" t="s">
        <v>315</v>
      </c>
      <c r="E56">
        <f t="shared" si="0"/>
        <v>270</v>
      </c>
    </row>
    <row r="57" spans="3:5" x14ac:dyDescent="0.25">
      <c r="D57" t="s">
        <v>316</v>
      </c>
      <c r="E57">
        <f t="shared" si="0"/>
        <v>275</v>
      </c>
    </row>
    <row r="58" spans="3:5" x14ac:dyDescent="0.25">
      <c r="D58" t="s">
        <v>317</v>
      </c>
      <c r="E58">
        <f t="shared" si="0"/>
        <v>280</v>
      </c>
    </row>
    <row r="59" spans="3:5" x14ac:dyDescent="0.25">
      <c r="C59">
        <v>4315100</v>
      </c>
      <c r="D59" t="s">
        <v>318</v>
      </c>
      <c r="E59">
        <f t="shared" si="0"/>
        <v>285</v>
      </c>
    </row>
    <row r="60" spans="3:5" x14ac:dyDescent="0.25">
      <c r="D60" t="s">
        <v>319</v>
      </c>
      <c r="E60">
        <f t="shared" si="0"/>
        <v>290</v>
      </c>
    </row>
    <row r="61" spans="3:5" x14ac:dyDescent="0.25">
      <c r="D61" t="s">
        <v>320</v>
      </c>
      <c r="E61">
        <f t="shared" si="0"/>
        <v>295</v>
      </c>
    </row>
    <row r="62" spans="3:5" x14ac:dyDescent="0.25">
      <c r="C62" t="s">
        <v>321</v>
      </c>
      <c r="D62" t="s">
        <v>322</v>
      </c>
      <c r="E62">
        <f t="shared" si="0"/>
        <v>300</v>
      </c>
    </row>
    <row r="63" spans="3:5" x14ac:dyDescent="0.25">
      <c r="D63" t="s">
        <v>323</v>
      </c>
      <c r="E63">
        <f t="shared" si="0"/>
        <v>305</v>
      </c>
    </row>
    <row r="64" spans="3:5" x14ac:dyDescent="0.25">
      <c r="C64" t="s">
        <v>324</v>
      </c>
      <c r="D64" t="s">
        <v>325</v>
      </c>
      <c r="E64">
        <f t="shared" si="0"/>
        <v>310</v>
      </c>
    </row>
    <row r="65" spans="3:5" x14ac:dyDescent="0.25">
      <c r="D65" t="s">
        <v>326</v>
      </c>
      <c r="E65">
        <f t="shared" si="0"/>
        <v>315</v>
      </c>
    </row>
    <row r="66" spans="3:5" x14ac:dyDescent="0.25">
      <c r="D66" t="s">
        <v>327</v>
      </c>
      <c r="E66">
        <f t="shared" si="0"/>
        <v>320</v>
      </c>
    </row>
    <row r="67" spans="3:5" x14ac:dyDescent="0.25">
      <c r="D67" t="s">
        <v>328</v>
      </c>
      <c r="E67">
        <f t="shared" si="0"/>
        <v>325</v>
      </c>
    </row>
    <row r="68" spans="3:5" x14ac:dyDescent="0.25">
      <c r="D68" t="s">
        <v>329</v>
      </c>
      <c r="E68">
        <f t="shared" ref="E68:E78" si="1">E67+5</f>
        <v>330</v>
      </c>
    </row>
    <row r="69" spans="3:5" x14ac:dyDescent="0.25">
      <c r="D69" t="s">
        <v>330</v>
      </c>
      <c r="E69">
        <f t="shared" si="1"/>
        <v>335</v>
      </c>
    </row>
    <row r="70" spans="3:5" x14ac:dyDescent="0.25">
      <c r="D70" t="s">
        <v>331</v>
      </c>
      <c r="E70">
        <f t="shared" si="1"/>
        <v>340</v>
      </c>
    </row>
    <row r="71" spans="3:5" x14ac:dyDescent="0.25">
      <c r="D71" t="s">
        <v>332</v>
      </c>
      <c r="E71">
        <f t="shared" si="1"/>
        <v>345</v>
      </c>
    </row>
    <row r="72" spans="3:5" x14ac:dyDescent="0.25">
      <c r="D72" t="s">
        <v>333</v>
      </c>
      <c r="E72">
        <f t="shared" si="1"/>
        <v>350</v>
      </c>
    </row>
    <row r="73" spans="3:5" x14ac:dyDescent="0.25">
      <c r="D73" t="s">
        <v>334</v>
      </c>
      <c r="E73">
        <f t="shared" si="1"/>
        <v>355</v>
      </c>
    </row>
    <row r="74" spans="3:5" x14ac:dyDescent="0.25">
      <c r="D74" t="s">
        <v>335</v>
      </c>
      <c r="E74">
        <f t="shared" si="1"/>
        <v>360</v>
      </c>
    </row>
    <row r="75" spans="3:5" x14ac:dyDescent="0.25">
      <c r="D75" t="s">
        <v>336</v>
      </c>
      <c r="E75">
        <f t="shared" si="1"/>
        <v>365</v>
      </c>
    </row>
    <row r="76" spans="3:5" x14ac:dyDescent="0.25">
      <c r="D76" t="s">
        <v>337</v>
      </c>
      <c r="E76">
        <f t="shared" si="1"/>
        <v>370</v>
      </c>
    </row>
    <row r="77" spans="3:5" x14ac:dyDescent="0.25">
      <c r="C77" t="s">
        <v>338</v>
      </c>
      <c r="D77" t="s">
        <v>339</v>
      </c>
      <c r="E77">
        <f t="shared" si="1"/>
        <v>375</v>
      </c>
    </row>
    <row r="78" spans="3:5" x14ac:dyDescent="0.25">
      <c r="D78" t="s">
        <v>340</v>
      </c>
      <c r="E78">
        <f t="shared" si="1"/>
        <v>380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workbookViewId="0">
      <selection activeCell="F17" sqref="F17"/>
    </sheetView>
  </sheetViews>
  <sheetFormatPr defaultRowHeight="15" x14ac:dyDescent="0.25"/>
  <cols>
    <col min="2" max="2" width="14.28515625" customWidth="1"/>
  </cols>
  <sheetData>
    <row r="2" spans="2:4" x14ac:dyDescent="0.25">
      <c r="B2" s="1" t="s">
        <v>0</v>
      </c>
      <c r="C2" s="1" t="s">
        <v>1</v>
      </c>
      <c r="D2" s="1" t="s">
        <v>2</v>
      </c>
    </row>
    <row r="3" spans="2:4" x14ac:dyDescent="0.25">
      <c r="B3" t="s">
        <v>13</v>
      </c>
      <c r="C3" t="s">
        <v>3</v>
      </c>
      <c r="D3" t="s">
        <v>4</v>
      </c>
    </row>
    <row r="4" spans="2:4" x14ac:dyDescent="0.25">
      <c r="B4" t="s">
        <v>5</v>
      </c>
      <c r="C4" t="s">
        <v>6</v>
      </c>
      <c r="D4" t="s">
        <v>7</v>
      </c>
    </row>
    <row r="5" spans="2:4" x14ac:dyDescent="0.25">
      <c r="B5" t="s">
        <v>8</v>
      </c>
      <c r="C5" t="s">
        <v>9</v>
      </c>
      <c r="D5" t="s">
        <v>10</v>
      </c>
    </row>
    <row r="6" spans="2:4" x14ac:dyDescent="0.25">
      <c r="B6" t="s">
        <v>11</v>
      </c>
      <c r="D6" t="s">
        <v>12</v>
      </c>
    </row>
    <row r="7" spans="2:4" x14ac:dyDescent="0.25">
      <c r="B7" t="s">
        <v>14</v>
      </c>
    </row>
    <row r="12" spans="2:4" x14ac:dyDescent="0.25">
      <c r="B12" t="s">
        <v>13</v>
      </c>
      <c r="C12" t="s">
        <v>3</v>
      </c>
      <c r="D12" t="s">
        <v>4</v>
      </c>
    </row>
  </sheetData>
  <dataValidations count="3">
    <dataValidation type="list" allowBlank="1" showInputMessage="1" showErrorMessage="1" sqref="D12">
      <formula1>$D$3:$D$6</formula1>
    </dataValidation>
    <dataValidation type="list" allowBlank="1" showInputMessage="1" showErrorMessage="1" sqref="C12">
      <formula1>$C$3:$C$5</formula1>
    </dataValidation>
    <dataValidation type="list" allowBlank="1" showInputMessage="1" showErrorMessage="1" sqref="B12">
      <formula1>$B$3:$B$6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Сводная</vt:lpstr>
      <vt:lpstr>Исходные</vt:lpstr>
      <vt:lpstr>ПЧ</vt:lpstr>
      <vt:lpstr>Контакторы</vt:lpstr>
      <vt:lpstr>Автоматы</vt:lpstr>
      <vt:lpstr>Реле_итд</vt:lpstr>
      <vt:lpstr>Кабель</vt:lpstr>
      <vt:lpstr>Списки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2015-03-20T16:43:30Z</dcterms:modified>
</cp:coreProperties>
</file>