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9285"/>
  </bookViews>
  <sheets>
    <sheet name="Исходная таблица" sheetId="1" r:id="rId1"/>
    <sheet name="Сравнительная таблица" sheetId="2" r:id="rId2"/>
  </sheets>
  <calcPr calcId="144525"/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D8" i="2" s="1"/>
  <c r="K2" i="2"/>
  <c r="K3" i="2"/>
  <c r="K4" i="2"/>
  <c r="K5" i="2"/>
  <c r="K6" i="2"/>
  <c r="K7" i="2"/>
  <c r="K8" i="2"/>
  <c r="F2" i="1"/>
  <c r="F3" i="1"/>
  <c r="F4" i="1"/>
  <c r="F5" i="1"/>
  <c r="F6" i="1"/>
  <c r="F7" i="1"/>
  <c r="F8" i="1"/>
  <c r="F9" i="1"/>
  <c r="F10" i="1"/>
  <c r="F11" i="1"/>
  <c r="F12" i="1"/>
  <c r="B8" i="2" l="1"/>
  <c r="H8" i="2"/>
  <c r="F8" i="2"/>
  <c r="F3" i="2"/>
  <c r="F4" i="2"/>
  <c r="D5" i="2"/>
  <c r="D6" i="2"/>
  <c r="F7" i="2"/>
  <c r="F2" i="2"/>
  <c r="H6" i="2" l="1"/>
  <c r="H5" i="2"/>
  <c r="H2" i="2"/>
  <c r="H4" i="2"/>
  <c r="H7" i="2"/>
  <c r="H3" i="2"/>
  <c r="B6" i="2"/>
  <c r="B5" i="2"/>
  <c r="D7" i="2"/>
  <c r="D3" i="2"/>
  <c r="F6" i="2"/>
  <c r="D2" i="2"/>
  <c r="D4" i="2"/>
  <c r="B2" i="2"/>
  <c r="B4" i="2"/>
  <c r="F5" i="2"/>
  <c r="B7" i="2"/>
  <c r="B3" i="2"/>
</calcChain>
</file>

<file path=xl/sharedStrings.xml><?xml version="1.0" encoding="utf-8"?>
<sst xmlns="http://schemas.openxmlformats.org/spreadsheetml/2006/main" count="54" uniqueCount="37">
  <si>
    <t>наименование товара</t>
  </si>
  <si>
    <t>код</t>
  </si>
  <si>
    <t>цена</t>
  </si>
  <si>
    <t>адрес</t>
  </si>
  <si>
    <t>дата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</si>
  <si>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</si>
  <si>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</si>
  <si>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</si>
  <si>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</si>
  <si>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</si>
  <si>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</si>
  <si>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</si>
  <si>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</si>
  <si>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</si>
  <si>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</si>
  <si>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</si>
  <si>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</si>
  <si>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</si>
  <si>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</si>
  <si>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</si>
  <si>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</si>
  <si>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</si>
  <si>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</si>
  <si>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</si>
  <si>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</si>
  <si>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</si>
  <si>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</si>
  <si>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</si>
  <si>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</si>
  <si>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</si>
  <si>
    <t>Индекс</t>
  </si>
  <si>
    <t xml:space="preserve">Код </t>
  </si>
  <si>
    <t xml:space="preserve">цена </t>
  </si>
  <si>
    <t xml:space="preserve">адрес </t>
  </si>
  <si>
    <t xml:space="preserve">дата </t>
  </si>
  <si>
    <t>ул. Марта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</si>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</sst>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0" fillId="2" borderId="2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0" fontId="1" fillId="0" borderId="10" xfId="0" applyFont="1" applyFill="1" applyBorder="1"/>
    <xf numFmtId="0" fontId="0" fillId="2" borderId="11" xfId="0" applyFill="1" applyBorder="1"/>
    <xf numFmtId="0" fontId="0" fillId="3" borderId="5" xfId="0" applyFill="1" applyBorder="1"/>
    <xf numFmtId="49" fontId="0" fillId="3" borderId="1" xfId="0" applyNumberFormat="1" applyFill="1" applyBorder="1"/>
    <xf numFmtId="0" fontId="0" fillId="3" borderId="1" xfId="0" applyFill="1" applyBorder="1"/>
    <xf numFmtId="164" fontId="0" fillId="3" borderId="4" xfId="0" applyNumberFormat="1" applyFill="1" applyBorder="1"/>
    <xf numFmtId="0" fontId="2" fillId="0" borderId="2" xfId="0" applyFont="1" applyBorder="1"/>
    <xf numFmtId="0" fontId="2" fillId="0" borderId="11" xfId="0" applyFont="1" applyBorder="1"/>
    <xf numFmtId="0" fontId="0" fillId="0" borderId="8" xfId="0" applyNumberFormat="1" applyBorder="1"/>
    <xf numFmtId="0" fontId="0" fillId="0" borderId="1" xfId="0" applyNumberFormat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22">
    <dxf>
      <numFmt numFmtId="0" formatCode="General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12" totalsRowShown="0" headerRowDxfId="21" headerRowBorderDxfId="20" tableBorderDxfId="19">
  <autoFilter ref="A1:F12"/>
  <tableColumns count="6">
    <tableColumn id="1" name="наименование товара" dataDxfId="18"/>
    <tableColumn id="2" name="код" dataDxfId="17"/>
    <tableColumn id="3" name="цена" dataDxfId="16"/>
    <tableColumn id="4" name="адрес" dataDxfId="15"/>
    <tableColumn id="5" name="дата" dataDxfId="14"/>
    <tableColumn id="6" name="Столбец1" dataDxfId="13">
      <calculatedColumnFormula>Таблица1[[#This Row],[наименование товара]]&amp;COUNTIF($A$2:A2,Таблица1[[#This Row],[наименование товара]])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K8" totalsRowShown="0" headerRowDxfId="12" tableBorderDxfId="11">
  <autoFilter ref="A1:K8"/>
  <tableColumns count="11">
    <tableColumn id="1" name="наименование товара" dataDxfId="10"/>
    <tableColumn id="2" name="Код " dataDxfId="9">
      <calculatedColumnFormula>IFERROR(IF(INDEX(Таблица1[код],$J2)=C2,"",INDEX(Таблица1[код],$J2)),"")</calculatedColumnFormula>
    </tableColumn>
    <tableColumn id="3" name="код" dataDxfId="8"/>
    <tableColumn id="4" name="цена " dataDxfId="7">
      <calculatedColumnFormula>IFERROR(IF(INDEX(Таблица1[цена],$J2)=E2,"",INDEX(Таблица1[цена],$J2)),"")</calculatedColumnFormula>
    </tableColumn>
    <tableColumn id="5" name="цена" dataDxfId="6"/>
    <tableColumn id="6" name="адрес " dataDxfId="5">
      <calculatedColumnFormula>IFERROR(IF(INDEX(Таблица1[адрес],$J2)=G2,"",INDEX(Таблица1[адрес],$J2)),"")</calculatedColumnFormula>
    </tableColumn>
    <tableColumn id="7" name="адрес" dataDxfId="4"/>
    <tableColumn id="8" name="дата " dataDxfId="3">
      <calculatedColumnFormula>IFERROR(IF(INDEX(Таблица1[дата],$J2)=I2,"",INDEX(Таблица1[дата],$J2)),"")</calculatedColumnFormula>
    </tableColumn>
    <tableColumn id="9" name="дата" dataDxfId="2"/>
    <tableColumn id="10" name="Индекс" dataDxfId="1">
      <calculatedColumnFormula>MATCH(Таблица2[[#This Row],[Столбец1]],Таблица1[Столбец1],0)</calculatedColumnFormula>
    </tableColumn>
    <tableColumn id="11" name="Столбец1" dataDxfId="0">
      <calculatedColumnFormula>Таблица2[[#This Row],[наименование товара]]&amp;COUNTIF($A$2:A2,Таблица2[[#This Row],[наименование товара]])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2" sqref="D22"/>
    </sheetView>
  </sheetViews>
  <sheetFormatPr defaultRowHeight="15" x14ac:dyDescent="0.25"/>
  <cols>
    <col min="1" max="1" width="23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24" hidden="1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6" x14ac:dyDescent="0.25">
      <c r="A1" s="14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28" t="s">
        <v>36</v>
      </c>
    </row>
    <row r="2" spans="1:6" x14ac:dyDescent="0.25">
      <c r="A2" s="12" t="s">
        <v>6</v>
      </c>
      <c r="B2" s="4">
        <v>12345</v>
      </c>
      <c r="C2" s="2">
        <v>12</v>
      </c>
      <c r="D2" s="2" t="s">
        <v>17</v>
      </c>
      <c r="E2" s="7">
        <v>40485</v>
      </c>
      <c r="F2" t="str">
        <f>Таблица1[[#This Row],[наименование товара]]&amp;COUNTIF($A$2:A2,Таблица1[[#This Row],[наименование товара]])</f>
        <v>молоко отборное1</v>
      </c>
    </row>
    <row r="3" spans="1:6" x14ac:dyDescent="0.25">
      <c r="A3" s="12" t="s">
        <v>5</v>
      </c>
      <c r="B3" s="4">
        <v>67890</v>
      </c>
      <c r="C3" s="2">
        <v>33</v>
      </c>
      <c r="D3" s="2" t="s">
        <v>20</v>
      </c>
      <c r="E3" s="7">
        <v>40791</v>
      </c>
      <c r="F3" t="str">
        <f>Таблица1[[#This Row],[наименование товара]]&amp;COUNTIF($A$2:A3,Таблица1[[#This Row],[наименование товара]])</f>
        <v>хлеб ржаной1</v>
      </c>
    </row>
    <row r="4" spans="1:6" x14ac:dyDescent="0.25">
      <c r="A4" s="13" t="s">
        <v>7</v>
      </c>
      <c r="B4" s="5">
        <v>456789334</v>
      </c>
      <c r="C4" s="1">
        <v>44</v>
      </c>
      <c r="D4" s="1" t="s">
        <v>21</v>
      </c>
      <c r="E4" s="6">
        <v>42071</v>
      </c>
      <c r="F4" t="str">
        <f>Таблица1[[#This Row],[наименование товара]]&amp;COUNTIF($A$2:A4,Таблица1[[#This Row],[наименование товара]])</f>
        <v>мука 1-й сорт1</v>
      </c>
    </row>
    <row r="5" spans="1:6" x14ac:dyDescent="0.25">
      <c r="A5" s="13" t="s">
        <v>9</v>
      </c>
      <c r="B5" s="5">
        <v>1209</v>
      </c>
      <c r="C5" s="1">
        <v>9999</v>
      </c>
      <c r="D5" s="1" t="s">
        <v>22</v>
      </c>
      <c r="E5" s="6">
        <v>39933</v>
      </c>
      <c r="F5" t="str">
        <f>Таблица1[[#This Row],[наименование товара]]&amp;COUNTIF($A$2:A5,Таблица1[[#This Row],[наименование товара]])</f>
        <v>бублик1</v>
      </c>
    </row>
    <row r="6" spans="1:6" x14ac:dyDescent="0.25">
      <c r="A6" s="24" t="s">
        <v>9</v>
      </c>
      <c r="B6" s="25">
        <v>1209</v>
      </c>
      <c r="C6" s="26">
        <v>9999</v>
      </c>
      <c r="D6" s="26" t="s">
        <v>35</v>
      </c>
      <c r="E6" s="27">
        <v>39933</v>
      </c>
      <c r="F6" t="str">
        <f>Таблица1[[#This Row],[наименование товара]]&amp;COUNTIF($A$2:A6,Таблица1[[#This Row],[наименование товара]])</f>
        <v>бублик2</v>
      </c>
    </row>
    <row r="7" spans="1:6" x14ac:dyDescent="0.25">
      <c r="A7" s="13" t="s">
        <v>10</v>
      </c>
      <c r="B7" s="5">
        <v>56789</v>
      </c>
      <c r="C7" s="1">
        <v>8888</v>
      </c>
      <c r="D7" s="1" t="s">
        <v>23</v>
      </c>
      <c r="E7" s="6">
        <v>39494</v>
      </c>
      <c r="F7" t="str">
        <f>Таблица1[[#This Row],[наименование товара]]&amp;COUNTIF($A$2:A7,Таблица1[[#This Row],[наименование товара]])</f>
        <v>картофель1</v>
      </c>
    </row>
    <row r="8" spans="1:6" x14ac:dyDescent="0.25">
      <c r="A8" s="13" t="s">
        <v>8</v>
      </c>
      <c r="B8" s="5" t="s">
        <v>16</v>
      </c>
      <c r="C8" s="1">
        <v>7777</v>
      </c>
      <c r="D8" s="1" t="s">
        <v>24</v>
      </c>
      <c r="E8" s="6">
        <v>41064</v>
      </c>
      <c r="F8" t="str">
        <f>Таблица1[[#This Row],[наименование товара]]&amp;COUNTIF($A$2:A8,Таблица1[[#This Row],[наименование товара]])</f>
        <v>мука 2-й сорт1</v>
      </c>
    </row>
    <row r="9" spans="1:6" x14ac:dyDescent="0.25">
      <c r="A9" s="13" t="s">
        <v>11</v>
      </c>
      <c r="B9" s="5">
        <v>6789000</v>
      </c>
      <c r="C9" s="1">
        <v>556</v>
      </c>
      <c r="D9" s="1" t="s">
        <v>25</v>
      </c>
      <c r="E9" s="6">
        <v>40848</v>
      </c>
      <c r="F9" t="str">
        <f>Таблица1[[#This Row],[наименование товара]]&amp;COUNTIF($A$2:A9,Таблица1[[#This Row],[наименование товара]])</f>
        <v>огурцы1</v>
      </c>
    </row>
    <row r="10" spans="1:6" x14ac:dyDescent="0.25">
      <c r="A10" s="13" t="s">
        <v>14</v>
      </c>
      <c r="B10" s="5">
        <v>888777</v>
      </c>
      <c r="C10" s="1">
        <v>66789</v>
      </c>
      <c r="D10" s="1" t="s">
        <v>26</v>
      </c>
      <c r="E10" s="6">
        <v>38497</v>
      </c>
      <c r="F10" t="str">
        <f>Таблица1[[#This Row],[наименование товара]]&amp;COUNTIF($A$2:A10,Таблица1[[#This Row],[наименование товара]])</f>
        <v>шоколад белый1</v>
      </c>
    </row>
    <row r="11" spans="1:6" x14ac:dyDescent="0.25">
      <c r="A11" s="13" t="s">
        <v>12</v>
      </c>
      <c r="B11" s="5">
        <v>88888</v>
      </c>
      <c r="C11" s="1">
        <v>4444</v>
      </c>
      <c r="D11" s="1" t="s">
        <v>19</v>
      </c>
      <c r="E11" s="6">
        <v>42103</v>
      </c>
      <c r="F11" t="str">
        <f>Таблица1[[#This Row],[наименование товара]]&amp;COUNTIF($A$2:A11,Таблица1[[#This Row],[наименование товара]])</f>
        <v>яйцо куриное1</v>
      </c>
    </row>
    <row r="12" spans="1:6" x14ac:dyDescent="0.25">
      <c r="A12" s="17" t="s">
        <v>13</v>
      </c>
      <c r="B12" s="18" t="s">
        <v>15</v>
      </c>
      <c r="C12" s="19">
        <v>8889999</v>
      </c>
      <c r="D12" s="19" t="s">
        <v>18</v>
      </c>
      <c r="E12" s="20">
        <v>41328</v>
      </c>
      <c r="F12" t="str">
        <f>Таблица1[[#This Row],[наименование товара]]&amp;COUNTIF($A$2:A12,Таблица1[[#This Row],[наименование товара]])</f>
        <v>шоколад пористый1</v>
      </c>
    </row>
    <row r="15" spans="1:6" x14ac:dyDescent="0.25">
      <c r="A15" s="32"/>
      <c r="B15" s="32"/>
      <c r="C15" s="32"/>
      <c r="D15" s="32"/>
      <c r="E15" s="32"/>
      <c r="F15" s="32"/>
    </row>
  </sheetData>
  <mergeCells count="1">
    <mergeCell ref="A15:F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2" sqref="C2"/>
    </sheetView>
  </sheetViews>
  <sheetFormatPr defaultRowHeight="15" x14ac:dyDescent="0.25"/>
  <cols>
    <col min="1" max="1" width="23.42578125" customWidth="1"/>
    <col min="2" max="2" width="11.85546875" customWidth="1"/>
    <col min="3" max="3" width="10" bestFit="1" customWidth="1"/>
    <col min="4" max="4" width="11.85546875" customWidth="1"/>
    <col min="6" max="6" width="24" bestFit="1" customWidth="1"/>
    <col min="7" max="7" width="26.140625" bestFit="1" customWidth="1"/>
    <col min="8" max="8" width="11.85546875" customWidth="1"/>
    <col min="10" max="10" width="10" hidden="1" customWidth="1"/>
    <col min="11" max="11" width="0" hidden="1" customWidth="1"/>
  </cols>
  <sheetData>
    <row r="1" spans="1:11" x14ac:dyDescent="0.25">
      <c r="A1" s="11" t="s">
        <v>0</v>
      </c>
      <c r="B1" s="9" t="s">
        <v>31</v>
      </c>
      <c r="C1" s="9" t="s">
        <v>1</v>
      </c>
      <c r="D1" s="9" t="s">
        <v>32</v>
      </c>
      <c r="E1" s="9" t="s">
        <v>2</v>
      </c>
      <c r="F1" s="9" t="s">
        <v>33</v>
      </c>
      <c r="G1" s="9" t="s">
        <v>3</v>
      </c>
      <c r="H1" s="9" t="s">
        <v>34</v>
      </c>
      <c r="I1" s="10" t="s">
        <v>4</v>
      </c>
      <c r="J1" s="22" t="s">
        <v>30</v>
      </c>
      <c r="K1" s="29" t="s">
        <v>36</v>
      </c>
    </row>
    <row r="2" spans="1:11" x14ac:dyDescent="0.25">
      <c r="A2" s="12" t="s">
        <v>7</v>
      </c>
      <c r="B2" s="8" t="str">
        <f>IFERROR(IF(INDEX(Таблица1[код],$J2)=C2,"",INDEX(Таблица1[код],$J2)),"")</f>
        <v/>
      </c>
      <c r="C2" s="4">
        <v>456789334</v>
      </c>
      <c r="D2" s="8" t="str">
        <f>IFERROR(IF(INDEX(Таблица1[цена],$J2)=E2,"",INDEX(Таблица1[цена],$J2)),"")</f>
        <v/>
      </c>
      <c r="E2" s="2">
        <v>44</v>
      </c>
      <c r="F2" s="8" t="str">
        <f>IFERROR(IF(INDEX(Таблица1[адрес],$J2)=G2,"",INDEX(Таблица1[адрес],$J2)),"")</f>
        <v/>
      </c>
      <c r="G2" s="2" t="s">
        <v>21</v>
      </c>
      <c r="H2" s="8" t="str">
        <f>IFERROR(IF(INDEX(Таблица1[дата],$J2)=I2,"",INDEX(Таблица1[дата],$J2)),"")</f>
        <v/>
      </c>
      <c r="I2" s="7">
        <v>42071</v>
      </c>
      <c r="J2" s="3">
        <f>MATCH(Таблица2[[#This Row],[Столбец1]],Таблица1[Столбец1],0)</f>
        <v>3</v>
      </c>
      <c r="K2" t="str">
        <f>Таблица2[[#This Row],[наименование товара]]&amp;COUNTIF($A$2:A2,Таблица2[[#This Row],[наименование товара]])</f>
        <v>мука 1-й сорт1</v>
      </c>
    </row>
    <row r="3" spans="1:11" x14ac:dyDescent="0.25">
      <c r="A3" s="13" t="s">
        <v>14</v>
      </c>
      <c r="B3" s="8">
        <f>IFERROR(IF(INDEX(Таблица1[код],$J3)=C3,"",INDEX(Таблица1[код],$J3)),"")</f>
        <v>888777</v>
      </c>
      <c r="C3" s="31">
        <v>46456666</v>
      </c>
      <c r="D3" s="8" t="str">
        <f>IFERROR(IF(INDEX(Таблица1[цена],$J3)=E3,"",INDEX(Таблица1[цена],$J3)),"")</f>
        <v/>
      </c>
      <c r="E3" s="1">
        <v>66789</v>
      </c>
      <c r="F3" s="8" t="str">
        <f>IFERROR(IF(INDEX(Таблица1[адрес],$J3)=G3,"",INDEX(Таблица1[адрес],$J3)),"")</f>
        <v>ул. Панерная, д. 234</v>
      </c>
      <c r="G3" s="3" t="s">
        <v>27</v>
      </c>
      <c r="H3" s="8" t="str">
        <f>IFERROR(IF(INDEX(Таблица1[дата],$J3)=I3,"",INDEX(Таблица1[дата],$J3)),"")</f>
        <v/>
      </c>
      <c r="I3" s="6">
        <v>38497</v>
      </c>
      <c r="J3" s="3">
        <f>MATCH(Таблица2[[#This Row],[Столбец1]],Таблица1[Столбец1],0)</f>
        <v>9</v>
      </c>
      <c r="K3" t="str">
        <f>Таблица2[[#This Row],[наименование товара]]&amp;COUNTIF($A$2:A3,Таблица2[[#This Row],[наименование товара]])</f>
        <v>шоколад белый1</v>
      </c>
    </row>
    <row r="4" spans="1:11" x14ac:dyDescent="0.25">
      <c r="A4" s="13" t="s">
        <v>12</v>
      </c>
      <c r="B4" s="8" t="str">
        <f>IFERROR(IF(INDEX(Таблица1[код],$J4)=C4,"",INDEX(Таблица1[код],$J4)),"")</f>
        <v/>
      </c>
      <c r="C4" s="5">
        <v>88888</v>
      </c>
      <c r="D4" s="8">
        <f>IFERROR(IF(INDEX(Таблица1[цена],$J4)=E4,"",INDEX(Таблица1[цена],$J4)),"")</f>
        <v>4444</v>
      </c>
      <c r="E4" s="1">
        <v>66666</v>
      </c>
      <c r="F4" s="8" t="str">
        <f>IFERROR(IF(INDEX(Таблица1[адрес],$J4)=G4,"",INDEX(Таблица1[адрес],$J4)),"")</f>
        <v/>
      </c>
      <c r="G4" s="1" t="s">
        <v>19</v>
      </c>
      <c r="H4" s="8" t="str">
        <f>IFERROR(IF(INDEX(Таблица1[дата],$J4)=I4,"",INDEX(Таблица1[дата],$J4)),"")</f>
        <v/>
      </c>
      <c r="I4" s="6">
        <v>42103</v>
      </c>
      <c r="J4" s="3">
        <f>MATCH(Таблица2[[#This Row],[Столбец1]],Таблица1[Столбец1],0)</f>
        <v>10</v>
      </c>
      <c r="K4" t="str">
        <f>Таблица2[[#This Row],[наименование товара]]&amp;COUNTIF($A$2:A4,Таблица2[[#This Row],[наименование товара]])</f>
        <v>яйцо куриное1</v>
      </c>
    </row>
    <row r="5" spans="1:11" x14ac:dyDescent="0.25">
      <c r="A5" s="13" t="s">
        <v>11</v>
      </c>
      <c r="B5" s="8" t="str">
        <f>IFERROR(IF(INDEX(Таблица1[код],$J5)=C5,"",INDEX(Таблица1[код],$J5)),"")</f>
        <v/>
      </c>
      <c r="C5" s="5">
        <v>6789000</v>
      </c>
      <c r="D5" s="8">
        <f>IFERROR(IF(INDEX(Таблица1[цена],$J5)=E5,"",INDEX(Таблица1[цена],$J5)),"")</f>
        <v>556</v>
      </c>
      <c r="E5" s="1">
        <v>67890</v>
      </c>
      <c r="F5" s="8" t="str">
        <f>IFERROR(IF(INDEX(Таблица1[адрес],$J5)=G5,"",INDEX(Таблица1[адрес],$J5)),"")</f>
        <v>пер. Декана, д. 34, кор. 2</v>
      </c>
      <c r="G5" s="3" t="s">
        <v>28</v>
      </c>
      <c r="H5" s="8">
        <f>IFERROR(IF(INDEX(Таблица1[дата],$J5)=I5,"",INDEX(Таблица1[дата],$J5)),"")</f>
        <v>40848</v>
      </c>
      <c r="I5" s="6">
        <v>39494</v>
      </c>
      <c r="J5" s="3">
        <f>MATCH(Таблица2[[#This Row],[Столбец1]],Таблица1[Столбец1],0)</f>
        <v>8</v>
      </c>
      <c r="K5" t="str">
        <f>Таблица2[[#This Row],[наименование товара]]&amp;COUNTIF($A$2:A5,Таблица2[[#This Row],[наименование товара]])</f>
        <v>огурцы1</v>
      </c>
    </row>
    <row r="6" spans="1:11" x14ac:dyDescent="0.25">
      <c r="A6" s="12" t="s">
        <v>6</v>
      </c>
      <c r="B6" s="8">
        <f>IFERROR(IF(INDEX(Таблица1[код],$J6)=C6,"",INDEX(Таблица1[код],$J6)),"")</f>
        <v>12345</v>
      </c>
      <c r="C6" s="31">
        <v>667666666</v>
      </c>
      <c r="D6" s="8">
        <f>IFERROR(IF(INDEX(Таблица1[цена],$J6)=E6,"",INDEX(Таблица1[цена],$J6)),"")</f>
        <v>12</v>
      </c>
      <c r="E6" s="1">
        <v>44</v>
      </c>
      <c r="F6" s="8" t="str">
        <f>IFERROR(IF(INDEX(Таблица1[адрес],$J6)=G6,"",INDEX(Таблица1[адрес],$J6)),"")</f>
        <v>ул. Колбасная,д. 1</v>
      </c>
      <c r="G6" s="3" t="s">
        <v>29</v>
      </c>
      <c r="H6" s="8">
        <f>IFERROR(IF(INDEX(Таблица1[дата],$J6)=I6,"",INDEX(Таблица1[дата],$J6)),"")</f>
        <v>40485</v>
      </c>
      <c r="I6" s="6">
        <v>42103</v>
      </c>
      <c r="J6" s="3">
        <f>MATCH(Таблица2[[#This Row],[Столбец1]],Таблица1[Столбец1],0)</f>
        <v>1</v>
      </c>
      <c r="K6" t="str">
        <f>Таблица2[[#This Row],[наименование товара]]&amp;COUNTIF($A$2:A6,Таблица2[[#This Row],[наименование товара]])</f>
        <v>молоко отборное1</v>
      </c>
    </row>
    <row r="7" spans="1:11" x14ac:dyDescent="0.25">
      <c r="A7" s="17" t="s">
        <v>9</v>
      </c>
      <c r="B7" s="23" t="str">
        <f>IFERROR(IF(INDEX(Таблица1[код],$J7)=C7,"",INDEX(Таблица1[код],$J7)),"")</f>
        <v/>
      </c>
      <c r="C7" s="18">
        <v>1209</v>
      </c>
      <c r="D7" s="23" t="str">
        <f>IFERROR(IF(INDEX(Таблица1[цена],$J7)=E7,"",INDEX(Таблица1[цена],$J7)),"")</f>
        <v/>
      </c>
      <c r="E7" s="19">
        <v>9999</v>
      </c>
      <c r="F7" s="23" t="str">
        <f>IFERROR(IF(INDEX(Таблица1[адрес],$J7)=G7,"",INDEX(Таблица1[адрес],$J7)),"")</f>
        <v/>
      </c>
      <c r="G7" s="19" t="s">
        <v>22</v>
      </c>
      <c r="H7" s="23">
        <f>IFERROR(IF(INDEX(Таблица1[дата],$J7)=I7,"",INDEX(Таблица1[дата],$J7)),"")</f>
        <v>39933</v>
      </c>
      <c r="I7" s="20">
        <v>39494</v>
      </c>
      <c r="J7" s="21">
        <f>MATCH(Таблица2[[#This Row],[Столбец1]],Таблица1[Столбец1],0)</f>
        <v>4</v>
      </c>
      <c r="K7" t="str">
        <f>Таблица2[[#This Row],[наименование товара]]&amp;COUNTIF($A$2:A7,Таблица2[[#This Row],[наименование товара]])</f>
        <v>бублик1</v>
      </c>
    </row>
    <row r="8" spans="1:11" x14ac:dyDescent="0.25">
      <c r="A8" s="17" t="s">
        <v>9</v>
      </c>
      <c r="B8" s="23" t="str">
        <f>IFERROR(IF(INDEX(Таблица1[код],$J8)=C8,"",INDEX(Таблица1[код],$J8)),"")</f>
        <v/>
      </c>
      <c r="C8" s="30">
        <v>1209</v>
      </c>
      <c r="D8" s="23">
        <f>IFERROR(IF(INDEX(Таблица1[цена],$J8)=E8,"",INDEX(Таблица1[цена],$J8)),"")</f>
        <v>9999</v>
      </c>
      <c r="E8" s="19"/>
      <c r="F8" s="23" t="str">
        <f>IFERROR(IF(INDEX(Таблица1[адрес],$J8)=G8,"",INDEX(Таблица1[адрес],$J8)),"")</f>
        <v>ул. Марта</v>
      </c>
      <c r="G8" s="21"/>
      <c r="H8" s="23">
        <f>IFERROR(IF(INDEX(Таблица1[дата],$J8)=I8,"",INDEX(Таблица1[дата],$J8)),"")</f>
        <v>39933</v>
      </c>
      <c r="I8" s="20"/>
      <c r="J8" s="21">
        <f>MATCH(Таблица2[[#This Row],[Столбец1]],Таблица1[Столбец1],0)</f>
        <v>5</v>
      </c>
      <c r="K8" t="str">
        <f>Таблица2[[#This Row],[наименование товара]]&amp;COUNTIF($A$2:A8,Таблица2[[#This Row],[наименование товара]])</f>
        <v>бублик2</v>
      </c>
    </row>
  </sheetData>
  <dataValidations count="1">
    <dataValidation type="list" allowBlank="1" showInputMessage="1" showErrorMessage="1" sqref="A1:A1048576">
      <formula1>INDIRECT("Таблица1[наименование товара]")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Сравнительная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Admin</cp:lastModifiedBy>
  <dcterms:created xsi:type="dcterms:W3CDTF">2015-03-24T14:50:36Z</dcterms:created>
  <dcterms:modified xsi:type="dcterms:W3CDTF">2015-03-24T18:58:50Z</dcterms:modified>
</cp:coreProperties>
</file>