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codeName="ЭтаКнига" defaultThemeVersion="124226"/>
  <bookViews>
    <workbookView xWindow="0" yWindow="0" windowWidth="25200" windowHeight="11385" activeTab="4"/>
  </bookViews>
  <sheets>
    <sheet name="Март 14" sheetId="106" r:id="rId1"/>
    <sheet name="Апрель 14" sheetId="107" r:id="rId2"/>
    <sheet name="Февраль 15" sheetId="125" r:id="rId3"/>
    <sheet name="Март 15" sheetId="128" r:id="rId4"/>
    <sheet name="Апрель 15" sheetId="129" r:id="rId5"/>
    <sheet name="Май 14" sheetId="108" r:id="rId6"/>
  </sheets>
  <calcPr calcId="145621"/>
</workbook>
</file>

<file path=xl/calcChain.xml><?xml version="1.0" encoding="utf-8"?>
<calcChain xmlns="http://schemas.openxmlformats.org/spreadsheetml/2006/main">
  <c r="J30" i="107" l="1"/>
  <c r="G30" i="107"/>
  <c r="E30" i="107"/>
  <c r="A29" i="107"/>
  <c r="A30" i="107"/>
  <c r="A31" i="107"/>
  <c r="J29" i="107"/>
  <c r="G29" i="107"/>
  <c r="E29" i="107"/>
  <c r="E3" i="129"/>
  <c r="E4" i="129"/>
  <c r="E5" i="129"/>
  <c r="E6" i="129"/>
  <c r="E7" i="129"/>
  <c r="E8" i="129"/>
  <c r="E9" i="129"/>
  <c r="E10" i="129"/>
  <c r="E11" i="129"/>
  <c r="E12" i="129"/>
  <c r="E13" i="129"/>
  <c r="E14" i="129"/>
  <c r="E15" i="129"/>
  <c r="E16" i="129"/>
  <c r="E17" i="129"/>
  <c r="E18" i="129"/>
  <c r="E19" i="129"/>
  <c r="E20" i="129"/>
  <c r="E21" i="129"/>
  <c r="E22" i="129"/>
  <c r="E23" i="129"/>
  <c r="E24" i="129"/>
  <c r="E25" i="129"/>
  <c r="E26" i="129"/>
  <c r="E27" i="129"/>
  <c r="E28" i="129"/>
  <c r="E29" i="129"/>
  <c r="E30" i="129"/>
  <c r="E31" i="129"/>
  <c r="E32" i="129"/>
  <c r="L3" i="129"/>
  <c r="L4" i="129"/>
  <c r="L5" i="129"/>
  <c r="L6" i="129"/>
  <c r="L7" i="129"/>
  <c r="L8" i="129"/>
  <c r="L9" i="129"/>
  <c r="L10" i="129"/>
  <c r="L11" i="129"/>
  <c r="L12" i="129"/>
  <c r="L13" i="129"/>
  <c r="L14" i="129"/>
  <c r="L15" i="129"/>
  <c r="L16" i="129"/>
  <c r="L17" i="129"/>
  <c r="L18" i="129"/>
  <c r="L19" i="129"/>
  <c r="L20" i="129"/>
  <c r="L21" i="129"/>
  <c r="L22" i="129"/>
  <c r="L23" i="129"/>
  <c r="L24" i="129"/>
  <c r="L25" i="129"/>
  <c r="L26" i="129"/>
  <c r="L27" i="129"/>
  <c r="L28" i="129"/>
  <c r="L29" i="129"/>
  <c r="L30" i="129"/>
  <c r="L31" i="129"/>
  <c r="L32" i="129"/>
  <c r="L2" i="129"/>
  <c r="H3" i="129"/>
  <c r="H4" i="129"/>
  <c r="H5" i="129"/>
  <c r="H6" i="129"/>
  <c r="H7" i="129"/>
  <c r="H8" i="129"/>
  <c r="H9" i="129"/>
  <c r="H10" i="129"/>
  <c r="H11" i="129"/>
  <c r="H12" i="129"/>
  <c r="H13" i="129"/>
  <c r="H14" i="129"/>
  <c r="H15" i="129"/>
  <c r="H16" i="129"/>
  <c r="H17" i="129"/>
  <c r="H18" i="129"/>
  <c r="H19" i="129"/>
  <c r="H20" i="129"/>
  <c r="H21" i="129"/>
  <c r="H22" i="129"/>
  <c r="H23" i="129"/>
  <c r="H24" i="129"/>
  <c r="H25" i="129"/>
  <c r="H26" i="129"/>
  <c r="H27" i="129"/>
  <c r="H28" i="129"/>
  <c r="H29" i="129"/>
  <c r="H30" i="129"/>
  <c r="H31" i="129"/>
  <c r="H32" i="129"/>
  <c r="H2" i="129"/>
  <c r="E2" i="129"/>
  <c r="A3" i="129"/>
  <c r="A4" i="128"/>
  <c r="A5" i="128" s="1"/>
  <c r="A6" i="128" s="1"/>
  <c r="A7" i="128" s="1"/>
  <c r="A8" i="128" s="1"/>
  <c r="A9" i="128" s="1"/>
  <c r="A10" i="128" s="1"/>
  <c r="A11" i="128" s="1"/>
  <c r="A12" i="128" s="1"/>
  <c r="A13" i="128" s="1"/>
  <c r="A14" i="128" s="1"/>
  <c r="A15" i="128" s="1"/>
  <c r="A16" i="128" s="1"/>
  <c r="A17" i="128" s="1"/>
  <c r="A18" i="128" s="1"/>
  <c r="A19" i="128" s="1"/>
  <c r="A20" i="128" s="1"/>
  <c r="A21" i="128" s="1"/>
  <c r="A22" i="128" s="1"/>
  <c r="A23" i="128" s="1"/>
  <c r="A24" i="128" s="1"/>
  <c r="A25" i="128" s="1"/>
  <c r="A26" i="128" s="1"/>
  <c r="A27" i="128" s="1"/>
  <c r="A28" i="128" s="1"/>
  <c r="A29" i="128" s="1"/>
  <c r="A30" i="128" s="1"/>
  <c r="A31" i="128" s="1"/>
  <c r="A32" i="128" s="1"/>
  <c r="A3" i="128"/>
  <c r="I2" i="129"/>
  <c r="M2" i="129" a="1"/>
  <c r="F2" i="129"/>
  <c r="M3" i="129" a="1"/>
  <c r="M3" i="129" l="1"/>
  <c r="M2" i="129"/>
  <c r="A4" i="129"/>
  <c r="A3" i="107"/>
  <c r="A4" i="107"/>
  <c r="A5" i="107"/>
  <c r="A6" i="107"/>
  <c r="A7" i="107"/>
  <c r="A8" i="107" s="1"/>
  <c r="A9" i="107" s="1"/>
  <c r="A10" i="107" s="1"/>
  <c r="A11" i="107" s="1"/>
  <c r="A12" i="107" s="1"/>
  <c r="A13" i="107" s="1"/>
  <c r="A14" i="107" s="1"/>
  <c r="A15" i="107" s="1"/>
  <c r="A16" i="107" s="1"/>
  <c r="A17" i="107" s="1"/>
  <c r="A18" i="107" s="1"/>
  <c r="A19" i="107" s="1"/>
  <c r="A20" i="107" s="1"/>
  <c r="A21" i="107" s="1"/>
  <c r="A22" i="107" s="1"/>
  <c r="A23" i="107" s="1"/>
  <c r="A24" i="107" s="1"/>
  <c r="A25" i="107" s="1"/>
  <c r="A26" i="107" s="1"/>
  <c r="A27" i="107" s="1"/>
  <c r="A28" i="107" s="1"/>
  <c r="E24" i="108"/>
  <c r="E6" i="128"/>
  <c r="L13" i="128"/>
  <c r="L14" i="128"/>
  <c r="L15" i="128"/>
  <c r="L16" i="128"/>
  <c r="L17" i="128"/>
  <c r="L18" i="128"/>
  <c r="L19" i="128"/>
  <c r="H15" i="128"/>
  <c r="E18" i="128"/>
  <c r="E16" i="128"/>
  <c r="E15" i="128"/>
  <c r="L3" i="128"/>
  <c r="L4" i="128"/>
  <c r="L5" i="128"/>
  <c r="L6" i="128"/>
  <c r="L7" i="128"/>
  <c r="L8" i="128"/>
  <c r="H3" i="128"/>
  <c r="H4" i="128"/>
  <c r="H5" i="128"/>
  <c r="H6" i="128"/>
  <c r="H7" i="128"/>
  <c r="H8" i="128"/>
  <c r="E3" i="128"/>
  <c r="E4" i="128"/>
  <c r="E5" i="128"/>
  <c r="E7" i="128"/>
  <c r="E8" i="128"/>
  <c r="L2" i="128"/>
  <c r="H2" i="128"/>
  <c r="E2" i="128"/>
  <c r="L32" i="128"/>
  <c r="H32" i="128"/>
  <c r="E32" i="128"/>
  <c r="L31" i="128"/>
  <c r="H31" i="128"/>
  <c r="E31" i="128"/>
  <c r="L30" i="128"/>
  <c r="H30" i="128"/>
  <c r="E30" i="128"/>
  <c r="L29" i="128"/>
  <c r="H29" i="128"/>
  <c r="E29" i="128"/>
  <c r="L28" i="128"/>
  <c r="H28" i="128"/>
  <c r="E28" i="128"/>
  <c r="L27" i="128"/>
  <c r="H27" i="128"/>
  <c r="E27" i="128"/>
  <c r="L26" i="128"/>
  <c r="H26" i="128"/>
  <c r="E26" i="128"/>
  <c r="L25" i="128"/>
  <c r="H25" i="128"/>
  <c r="E25" i="128"/>
  <c r="L24" i="128"/>
  <c r="H24" i="128"/>
  <c r="E24" i="128"/>
  <c r="L23" i="128"/>
  <c r="H23" i="128"/>
  <c r="E23" i="128"/>
  <c r="L22" i="128"/>
  <c r="H22" i="128"/>
  <c r="E22" i="128"/>
  <c r="L21" i="128"/>
  <c r="H21" i="128"/>
  <c r="E21" i="128"/>
  <c r="L20" i="128"/>
  <c r="H20" i="128"/>
  <c r="E20" i="128"/>
  <c r="H19" i="128"/>
  <c r="E19" i="128"/>
  <c r="H18" i="128"/>
  <c r="H17" i="128"/>
  <c r="E17" i="128"/>
  <c r="H16" i="128"/>
  <c r="H14" i="128"/>
  <c r="E14" i="128"/>
  <c r="H13" i="128"/>
  <c r="E13" i="128"/>
  <c r="L12" i="128"/>
  <c r="H12" i="128"/>
  <c r="E12" i="128"/>
  <c r="L11" i="128"/>
  <c r="H11" i="128"/>
  <c r="E11" i="128"/>
  <c r="L10" i="128"/>
  <c r="H10" i="128"/>
  <c r="E10" i="128"/>
  <c r="L9" i="128"/>
  <c r="H9" i="128"/>
  <c r="E9" i="128"/>
  <c r="J3" i="125"/>
  <c r="J4" i="125"/>
  <c r="J5" i="125"/>
  <c r="J6" i="125"/>
  <c r="J7" i="125"/>
  <c r="J8" i="125"/>
  <c r="J2" i="125"/>
  <c r="G3" i="125"/>
  <c r="G4" i="125"/>
  <c r="G5" i="125"/>
  <c r="G6" i="125"/>
  <c r="G7" i="125"/>
  <c r="G8" i="125"/>
  <c r="G2" i="125"/>
  <c r="E3" i="125"/>
  <c r="E4" i="125"/>
  <c r="E5" i="125"/>
  <c r="E6" i="125"/>
  <c r="E7" i="125"/>
  <c r="E8" i="125"/>
  <c r="E2" i="125"/>
  <c r="J29" i="125"/>
  <c r="G29" i="125"/>
  <c r="E29" i="125"/>
  <c r="J28" i="125"/>
  <c r="G28" i="125"/>
  <c r="E28" i="125"/>
  <c r="J27" i="125"/>
  <c r="G27" i="125"/>
  <c r="E27" i="125"/>
  <c r="J26" i="125"/>
  <c r="G26" i="125"/>
  <c r="E26" i="125"/>
  <c r="J25" i="125"/>
  <c r="G25" i="125"/>
  <c r="E25" i="125"/>
  <c r="J24" i="125"/>
  <c r="G24" i="125"/>
  <c r="E24" i="125"/>
  <c r="J23" i="125"/>
  <c r="G23" i="125"/>
  <c r="E23" i="125"/>
  <c r="J22" i="125"/>
  <c r="G22" i="125"/>
  <c r="E22" i="125"/>
  <c r="J21" i="125"/>
  <c r="G21" i="125"/>
  <c r="E21" i="125"/>
  <c r="J20" i="125"/>
  <c r="G20" i="125"/>
  <c r="E20" i="125"/>
  <c r="J19" i="125"/>
  <c r="G19" i="125"/>
  <c r="E19" i="125"/>
  <c r="J18" i="125"/>
  <c r="G18" i="125"/>
  <c r="E18" i="125"/>
  <c r="J17" i="125"/>
  <c r="G17" i="125"/>
  <c r="E17" i="125"/>
  <c r="J16" i="125"/>
  <c r="G16" i="125"/>
  <c r="E16" i="125"/>
  <c r="J15" i="125"/>
  <c r="G15" i="125"/>
  <c r="E15" i="125"/>
  <c r="J14" i="125"/>
  <c r="G14" i="125"/>
  <c r="E14" i="125"/>
  <c r="J13" i="125"/>
  <c r="G13" i="125"/>
  <c r="E13" i="125"/>
  <c r="J12" i="125"/>
  <c r="G12" i="125"/>
  <c r="E12" i="125"/>
  <c r="J11" i="125"/>
  <c r="G11" i="125"/>
  <c r="E11" i="125"/>
  <c r="J10" i="125"/>
  <c r="G10" i="125"/>
  <c r="E10" i="125"/>
  <c r="J9" i="125"/>
  <c r="G9" i="125"/>
  <c r="E9" i="125"/>
  <c r="G14" i="108"/>
  <c r="J32" i="108"/>
  <c r="J31" i="108"/>
  <c r="J30" i="108"/>
  <c r="J29" i="108"/>
  <c r="J28" i="108"/>
  <c r="J27" i="108"/>
  <c r="J26" i="108"/>
  <c r="J25" i="108"/>
  <c r="J24" i="108"/>
  <c r="J23" i="108"/>
  <c r="J22" i="108"/>
  <c r="J21" i="108"/>
  <c r="J20" i="108"/>
  <c r="J19" i="108"/>
  <c r="J18" i="108"/>
  <c r="J17" i="108"/>
  <c r="J16" i="108"/>
  <c r="J15" i="108"/>
  <c r="J14" i="108"/>
  <c r="J13" i="108"/>
  <c r="J12" i="108"/>
  <c r="J11" i="108"/>
  <c r="J10" i="108"/>
  <c r="J9" i="108"/>
  <c r="J8" i="108"/>
  <c r="J7" i="108"/>
  <c r="J6" i="108"/>
  <c r="J5" i="108"/>
  <c r="J4" i="108"/>
  <c r="J3" i="108"/>
  <c r="J2" i="108"/>
  <c r="G32" i="108"/>
  <c r="G31" i="108"/>
  <c r="G30" i="108"/>
  <c r="G29" i="108"/>
  <c r="G28" i="108"/>
  <c r="G27" i="108"/>
  <c r="G26" i="108"/>
  <c r="G25" i="108"/>
  <c r="G24" i="108"/>
  <c r="G23" i="108"/>
  <c r="G22" i="108"/>
  <c r="G21" i="108"/>
  <c r="G20" i="108"/>
  <c r="G19" i="108"/>
  <c r="G18" i="108"/>
  <c r="G17" i="108"/>
  <c r="G16" i="108"/>
  <c r="G15" i="108"/>
  <c r="G13" i="108"/>
  <c r="G12" i="108"/>
  <c r="G11" i="108"/>
  <c r="G10" i="108"/>
  <c r="G9" i="108"/>
  <c r="G8" i="108"/>
  <c r="G7" i="108"/>
  <c r="G6" i="108"/>
  <c r="G5" i="108"/>
  <c r="G4" i="108"/>
  <c r="G3" i="108"/>
  <c r="G2" i="108"/>
  <c r="E8" i="108"/>
  <c r="E7" i="108"/>
  <c r="E6" i="108"/>
  <c r="E5" i="108"/>
  <c r="E4" i="108"/>
  <c r="E3" i="108"/>
  <c r="E2" i="108"/>
  <c r="E32" i="108"/>
  <c r="E31" i="108"/>
  <c r="E30" i="108"/>
  <c r="E29" i="108"/>
  <c r="E28" i="108"/>
  <c r="E27" i="108"/>
  <c r="E26" i="108"/>
  <c r="E25" i="108"/>
  <c r="E23" i="108"/>
  <c r="E22" i="108"/>
  <c r="E21" i="108"/>
  <c r="E20" i="108"/>
  <c r="E19" i="108"/>
  <c r="E18" i="108"/>
  <c r="E17" i="108"/>
  <c r="E16" i="108"/>
  <c r="E15" i="108"/>
  <c r="E14" i="108"/>
  <c r="E13" i="108"/>
  <c r="E12" i="108"/>
  <c r="E11" i="108"/>
  <c r="E10" i="108"/>
  <c r="E9" i="108"/>
  <c r="J10" i="107"/>
  <c r="J11" i="107"/>
  <c r="J12" i="107"/>
  <c r="J13" i="107"/>
  <c r="J14" i="107"/>
  <c r="J15" i="107"/>
  <c r="J16" i="107"/>
  <c r="J17" i="107"/>
  <c r="J18" i="107"/>
  <c r="J19" i="107"/>
  <c r="J20" i="107"/>
  <c r="J21" i="107"/>
  <c r="J22" i="107"/>
  <c r="J23" i="107"/>
  <c r="J24" i="107"/>
  <c r="J25" i="107"/>
  <c r="J26" i="107"/>
  <c r="J27" i="107"/>
  <c r="J28" i="107"/>
  <c r="J31" i="107"/>
  <c r="J9" i="107"/>
  <c r="J3" i="107"/>
  <c r="J4" i="107"/>
  <c r="J5" i="107"/>
  <c r="J6" i="107"/>
  <c r="J7" i="107"/>
  <c r="J8" i="107"/>
  <c r="J2" i="107"/>
  <c r="G9" i="107"/>
  <c r="E2" i="107"/>
  <c r="G3" i="107"/>
  <c r="G4" i="107"/>
  <c r="G5" i="107"/>
  <c r="G6" i="107"/>
  <c r="G7" i="107"/>
  <c r="G8" i="107"/>
  <c r="G2" i="107"/>
  <c r="E10" i="107"/>
  <c r="E11" i="107"/>
  <c r="E12" i="107"/>
  <c r="E13" i="107"/>
  <c r="E14" i="107"/>
  <c r="E15" i="107"/>
  <c r="E16" i="107"/>
  <c r="E17" i="107"/>
  <c r="E18" i="107"/>
  <c r="E19" i="107"/>
  <c r="E20" i="107"/>
  <c r="E21" i="107"/>
  <c r="E22" i="107"/>
  <c r="E23" i="107"/>
  <c r="E24" i="107"/>
  <c r="E25" i="107"/>
  <c r="E26" i="107"/>
  <c r="E27" i="107"/>
  <c r="E28" i="107"/>
  <c r="E31" i="107"/>
  <c r="E9" i="107"/>
  <c r="E3" i="107"/>
  <c r="E4" i="107"/>
  <c r="E5" i="107"/>
  <c r="E6" i="107"/>
  <c r="E7" i="107"/>
  <c r="E8" i="107"/>
  <c r="G31" i="107"/>
  <c r="G28" i="107"/>
  <c r="G27" i="107"/>
  <c r="G26" i="107"/>
  <c r="G25" i="107"/>
  <c r="G24" i="107"/>
  <c r="G23" i="107"/>
  <c r="G22" i="107"/>
  <c r="G21" i="107"/>
  <c r="G20" i="107"/>
  <c r="G19" i="107"/>
  <c r="G18" i="107"/>
  <c r="G17" i="107"/>
  <c r="G16" i="107"/>
  <c r="G15" i="107"/>
  <c r="G14" i="107"/>
  <c r="G13" i="107"/>
  <c r="G12" i="107"/>
  <c r="G11" i="107"/>
  <c r="G10" i="107"/>
  <c r="J32" i="106"/>
  <c r="J31" i="106"/>
  <c r="J30" i="106"/>
  <c r="J29" i="106"/>
  <c r="J28" i="106"/>
  <c r="J27" i="106"/>
  <c r="J26" i="106"/>
  <c r="J25" i="106"/>
  <c r="J24" i="106"/>
  <c r="J23" i="106"/>
  <c r="J22" i="106"/>
  <c r="J21" i="106"/>
  <c r="J20" i="106"/>
  <c r="J19" i="106"/>
  <c r="J18" i="106"/>
  <c r="J17" i="106"/>
  <c r="J16" i="106"/>
  <c r="J15" i="106"/>
  <c r="J14" i="106"/>
  <c r="J13" i="106"/>
  <c r="J12" i="106"/>
  <c r="J11" i="106"/>
  <c r="J10" i="106"/>
  <c r="J9" i="106"/>
  <c r="J8" i="106"/>
  <c r="J7" i="106"/>
  <c r="J6" i="106"/>
  <c r="J5" i="106"/>
  <c r="J4" i="106"/>
  <c r="J3" i="106"/>
  <c r="J2" i="106"/>
  <c r="G32" i="106"/>
  <c r="G31" i="106"/>
  <c r="G30" i="106"/>
  <c r="G29" i="106"/>
  <c r="G28" i="106"/>
  <c r="G27" i="106"/>
  <c r="G26" i="106"/>
  <c r="G25" i="106"/>
  <c r="G24" i="106"/>
  <c r="G23" i="106"/>
  <c r="G22" i="106"/>
  <c r="G21" i="106"/>
  <c r="G20" i="106"/>
  <c r="G19" i="106"/>
  <c r="G18" i="106"/>
  <c r="G17" i="106"/>
  <c r="G16" i="106"/>
  <c r="G15" i="106"/>
  <c r="G14" i="106"/>
  <c r="G13" i="106"/>
  <c r="G12" i="106"/>
  <c r="G11" i="106"/>
  <c r="G10" i="106"/>
  <c r="G9" i="106"/>
  <c r="G8" i="106"/>
  <c r="G7" i="106"/>
  <c r="G6" i="106"/>
  <c r="G5" i="106"/>
  <c r="G4" i="106"/>
  <c r="G3" i="106"/>
  <c r="G2" i="106"/>
  <c r="E8" i="106"/>
  <c r="E7" i="106"/>
  <c r="E6" i="106"/>
  <c r="E5" i="106"/>
  <c r="E4" i="106"/>
  <c r="E3" i="106"/>
  <c r="E2" i="106"/>
  <c r="E32" i="106"/>
  <c r="E31" i="106"/>
  <c r="E30" i="106"/>
  <c r="E29" i="106"/>
  <c r="E28" i="106"/>
  <c r="E27" i="106"/>
  <c r="E26" i="106"/>
  <c r="E25" i="106"/>
  <c r="E24" i="106"/>
  <c r="E23" i="106"/>
  <c r="E22" i="106"/>
  <c r="E21" i="106"/>
  <c r="E20" i="106"/>
  <c r="E19" i="106"/>
  <c r="E18" i="106"/>
  <c r="E17" i="106"/>
  <c r="E16" i="106"/>
  <c r="E15" i="106"/>
  <c r="E14" i="106"/>
  <c r="E13" i="106"/>
  <c r="E12" i="106"/>
  <c r="E11" i="106"/>
  <c r="E10" i="106"/>
  <c r="E9" i="106"/>
  <c r="F3" i="129"/>
  <c r="I3" i="129"/>
  <c r="M7" i="128" a="1"/>
  <c r="M28" i="128" a="1"/>
  <c r="M32" i="128" a="1"/>
  <c r="M21" i="128" a="1"/>
  <c r="I19" i="128"/>
  <c r="I28" i="128"/>
  <c r="I15" i="128"/>
  <c r="I7" i="128"/>
  <c r="F27" i="128"/>
  <c r="F26" i="128"/>
  <c r="F9" i="128"/>
  <c r="F24" i="128"/>
  <c r="M15" i="128" a="1"/>
  <c r="M22" i="128" a="1"/>
  <c r="I31" i="128"/>
  <c r="I17" i="128"/>
  <c r="F4" i="128"/>
  <c r="F7" i="128"/>
  <c r="M19" i="128" a="1"/>
  <c r="M31" i="128" a="1"/>
  <c r="I32" i="128"/>
  <c r="I26" i="128"/>
  <c r="F12" i="128"/>
  <c r="F15" i="128"/>
  <c r="M11" i="128" a="1"/>
  <c r="M29" i="128" a="1"/>
  <c r="M10" i="128" a="1"/>
  <c r="M25" i="128" a="1"/>
  <c r="I27" i="128"/>
  <c r="I8" i="128"/>
  <c r="I16" i="128"/>
  <c r="I23" i="128"/>
  <c r="F18" i="128"/>
  <c r="F5" i="128"/>
  <c r="F10" i="128"/>
  <c r="F32" i="128"/>
  <c r="M14" i="128" a="1"/>
  <c r="M6" i="128" a="1"/>
  <c r="I9" i="128"/>
  <c r="I24" i="128"/>
  <c r="F13" i="128"/>
  <c r="F25" i="128"/>
  <c r="M26" i="128" a="1"/>
  <c r="M18" i="128" a="1"/>
  <c r="I18" i="128"/>
  <c r="I25" i="128"/>
  <c r="F21" i="128"/>
  <c r="F16" i="128"/>
  <c r="M23" i="128" a="1"/>
  <c r="M4" i="128" a="1"/>
  <c r="M5" i="128" a="1"/>
  <c r="M30" i="128" a="1"/>
  <c r="I10" i="128"/>
  <c r="I5" i="128"/>
  <c r="I6" i="128"/>
  <c r="I2" i="128"/>
  <c r="F20" i="128"/>
  <c r="F29" i="128"/>
  <c r="F23" i="128"/>
  <c r="F2" i="128"/>
  <c r="M20" i="128" a="1"/>
  <c r="I3" i="128"/>
  <c r="I21" i="128"/>
  <c r="F11" i="128"/>
  <c r="F14" i="128"/>
  <c r="M3" i="128" a="1"/>
  <c r="M24" i="128" a="1"/>
  <c r="I11" i="128"/>
  <c r="I29" i="128"/>
  <c r="F19" i="128"/>
  <c r="F22" i="128"/>
  <c r="M27" i="128" a="1"/>
  <c r="M12" i="128" a="1"/>
  <c r="M9" i="128" a="1"/>
  <c r="M2" i="128" a="1"/>
  <c r="I4" i="128"/>
  <c r="I13" i="128"/>
  <c r="I14" i="128"/>
  <c r="F3" i="128"/>
  <c r="F28" i="128"/>
  <c r="F6" i="128"/>
  <c r="F31" i="128"/>
  <c r="M8" i="128" a="1"/>
  <c r="M13" i="128" a="1"/>
  <c r="I12" i="128"/>
  <c r="I22" i="128"/>
  <c r="F30" i="128"/>
  <c r="F8" i="128"/>
  <c r="M16" i="128" a="1"/>
  <c r="M17" i="128" a="1"/>
  <c r="I20" i="128"/>
  <c r="I30" i="128"/>
  <c r="F17" i="128"/>
  <c r="A5" i="129" l="1"/>
  <c r="M17" i="128"/>
  <c r="M16" i="128"/>
  <c r="M13" i="128"/>
  <c r="M8" i="128"/>
  <c r="M2" i="128"/>
  <c r="M9" i="128"/>
  <c r="M12" i="128"/>
  <c r="M27" i="128"/>
  <c r="M24" i="128"/>
  <c r="M3" i="128"/>
  <c r="M20" i="128"/>
  <c r="M30" i="128"/>
  <c r="M5" i="128"/>
  <c r="M4" i="128"/>
  <c r="M23" i="128"/>
  <c r="M18" i="128"/>
  <c r="M26" i="128"/>
  <c r="M6" i="128"/>
  <c r="M14" i="128"/>
  <c r="M25" i="128"/>
  <c r="M10" i="128"/>
  <c r="M29" i="128"/>
  <c r="M11" i="128"/>
  <c r="M31" i="128"/>
  <c r="M19" i="128"/>
  <c r="M22" i="128"/>
  <c r="M15" i="128"/>
  <c r="M21" i="128"/>
  <c r="M32" i="128"/>
  <c r="M28" i="128"/>
  <c r="M7" i="128"/>
  <c r="M4" i="129" a="1"/>
  <c r="I4" i="129"/>
  <c r="F4" i="129"/>
  <c r="M4" i="129" l="1"/>
  <c r="A6" i="129"/>
  <c r="I5" i="129"/>
  <c r="M5" i="129" a="1"/>
  <c r="F5" i="129"/>
  <c r="M5" i="129" l="1"/>
  <c r="A7" i="129"/>
  <c r="M6" i="129" a="1"/>
  <c r="I6" i="129"/>
  <c r="F6" i="129"/>
  <c r="M6" i="129" l="1"/>
  <c r="A8" i="129"/>
  <c r="I7" i="129"/>
  <c r="M7" i="129" a="1"/>
  <c r="F7" i="129"/>
  <c r="M7" i="129" l="1"/>
  <c r="A9" i="129"/>
  <c r="M8" i="129" a="1"/>
  <c r="I8" i="129"/>
  <c r="F8" i="129"/>
  <c r="M8" i="129" l="1"/>
  <c r="A10" i="129"/>
  <c r="M9" i="129" a="1"/>
  <c r="I9" i="129"/>
  <c r="F9" i="129"/>
  <c r="M9" i="129" l="1"/>
  <c r="A11" i="129"/>
  <c r="I10" i="129"/>
  <c r="M10" i="129" a="1"/>
  <c r="F10" i="129"/>
  <c r="M10" i="129" l="1"/>
  <c r="A12" i="129"/>
  <c r="M11" i="129" a="1"/>
  <c r="I11" i="129"/>
  <c r="F11" i="129"/>
  <c r="M11" i="129" l="1"/>
  <c r="A13" i="129"/>
  <c r="M12" i="129" a="1"/>
  <c r="I12" i="129"/>
  <c r="F12" i="129"/>
  <c r="M12" i="129" l="1"/>
  <c r="A14" i="129"/>
  <c r="I13" i="129"/>
  <c r="M13" i="129" a="1"/>
  <c r="F13" i="129"/>
  <c r="M13" i="129" l="1"/>
  <c r="A15" i="129"/>
  <c r="M14" i="129" a="1"/>
  <c r="I14" i="129"/>
  <c r="F14" i="129"/>
  <c r="M14" i="129" l="1"/>
  <c r="A16" i="129"/>
  <c r="I15" i="129"/>
  <c r="M15" i="129" a="1"/>
  <c r="F15" i="129"/>
  <c r="M15" i="129" l="1"/>
  <c r="A17" i="129"/>
  <c r="M16" i="129" a="1"/>
  <c r="I16" i="129"/>
  <c r="F16" i="129"/>
  <c r="M16" i="129" l="1"/>
  <c r="A18" i="129"/>
  <c r="I17" i="129"/>
  <c r="M17" i="129" a="1"/>
  <c r="F17" i="129"/>
  <c r="M17" i="129" l="1"/>
  <c r="A19" i="129"/>
  <c r="M18" i="129" a="1"/>
  <c r="I18" i="129"/>
  <c r="F18" i="129"/>
  <c r="M18" i="129" l="1"/>
  <c r="A20" i="129"/>
  <c r="I19" i="129"/>
  <c r="M19" i="129" a="1"/>
  <c r="F19" i="129"/>
  <c r="M19" i="129" l="1"/>
  <c r="A21" i="129"/>
  <c r="I20" i="129"/>
  <c r="M20" i="129" a="1"/>
  <c r="F20" i="129"/>
  <c r="M20" i="129" l="1"/>
  <c r="A22" i="129"/>
  <c r="I21" i="129"/>
  <c r="F21" i="129"/>
  <c r="M21" i="129" a="1"/>
  <c r="M21" i="129" l="1"/>
  <c r="A23" i="129"/>
  <c r="I22" i="129"/>
  <c r="M22" i="129" a="1"/>
  <c r="F22" i="129"/>
  <c r="M22" i="129" l="1"/>
  <c r="A24" i="129"/>
  <c r="I23" i="129"/>
  <c r="M23" i="129" a="1"/>
  <c r="F23" i="129"/>
  <c r="M23" i="129" l="1"/>
  <c r="A25" i="129"/>
  <c r="I24" i="129"/>
  <c r="M24" i="129" a="1"/>
  <c r="F24" i="129"/>
  <c r="M24" i="129" l="1"/>
  <c r="A26" i="129"/>
  <c r="I25" i="129"/>
  <c r="M25" i="129" a="1"/>
  <c r="F25" i="129"/>
  <c r="M25" i="129" l="1"/>
  <c r="A27" i="129"/>
  <c r="I26" i="129"/>
  <c r="M26" i="129" a="1"/>
  <c r="F26" i="129"/>
  <c r="M26" i="129" l="1"/>
  <c r="A28" i="129"/>
  <c r="M27" i="129" a="1"/>
  <c r="I27" i="129"/>
  <c r="F27" i="129"/>
  <c r="M27" i="129" l="1"/>
  <c r="A29" i="129"/>
  <c r="I28" i="129"/>
  <c r="M28" i="129" a="1"/>
  <c r="F28" i="129"/>
  <c r="M28" i="129" l="1"/>
  <c r="A30" i="129"/>
  <c r="I29" i="129"/>
  <c r="F29" i="129"/>
  <c r="M29" i="129" a="1"/>
  <c r="M29" i="129" l="1"/>
  <c r="A31" i="129"/>
  <c r="I30" i="129"/>
  <c r="M30" i="129" a="1"/>
  <c r="F30" i="129"/>
  <c r="M30" i="129" l="1"/>
  <c r="A32" i="129"/>
  <c r="I31" i="129"/>
  <c r="M31" i="129" a="1"/>
  <c r="F31" i="129"/>
  <c r="M31" i="129" l="1"/>
  <c r="I32" i="129"/>
  <c r="M32" i="129" a="1"/>
  <c r="F32" i="129"/>
  <c r="M32" i="129" l="1"/>
</calcChain>
</file>

<file path=xl/sharedStrings.xml><?xml version="1.0" encoding="utf-8"?>
<sst xmlns="http://schemas.openxmlformats.org/spreadsheetml/2006/main" count="60" uniqueCount="8">
  <si>
    <t xml:space="preserve">дата </t>
  </si>
  <si>
    <t>нал.расчет</t>
  </si>
  <si>
    <t>безнал.расчет</t>
  </si>
  <si>
    <t>выручка</t>
  </si>
  <si>
    <t>кол.покуп-ей</t>
  </si>
  <si>
    <t>кол-во покупок</t>
  </si>
  <si>
    <t>сред.чек</t>
  </si>
  <si>
    <t xml:space="preserve">%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</si>
</sst>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_ ;\-0.00\ "/>
    <numFmt numFmtId="165" formatCode="dd/mm/yy\ ddd"/>
  </numFmts>
  <fonts count="7" x14ac:knownFonts="1">
    <font>
      <sz val="10"/>
      <name val="Arial"/>
    </font>
    <font>
      <b/>
      <sz val="10"/>
      <name val="Arial Cyr"/>
      <family val="2"/>
      <charset val="204"/>
    </font>
    <font>
      <sz val="10"/>
      <name val="Arial Cyr"/>
      <charset val="204"/>
    </font>
    <font>
      <sz val="10"/>
      <color indexed="8"/>
      <name val="Arial Cyr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52">
    <xf numFmtId="0" fontId="0" fillId="0" borderId="0" xfId="0"/>
    <xf numFmtId="0" fontId="1" fillId="2" borderId="1" xfId="0" applyFont="1" applyFill="1" applyBorder="1" applyAlignment="1">
      <alignment horizontal="center"/>
    </xf>
    <xf numFmtId="2" fontId="0" fillId="2" borderId="1" xfId="0" applyNumberFormat="1" applyFill="1" applyBorder="1"/>
    <xf numFmtId="0" fontId="0" fillId="3" borderId="0" xfId="0" applyFill="1"/>
    <xf numFmtId="14" fontId="0" fillId="2" borderId="1" xfId="0" applyNumberFormat="1" applyFill="1" applyBorder="1" applyAlignment="1">
      <alignment horizontal="right"/>
    </xf>
    <xf numFmtId="0" fontId="0" fillId="0" borderId="0" xfId="0" applyFill="1"/>
    <xf numFmtId="17" fontId="0" fillId="3" borderId="0" xfId="0" applyNumberFormat="1" applyFill="1"/>
    <xf numFmtId="1" fontId="2" fillId="0" borderId="1" xfId="0" applyNumberFormat="1" applyFont="1" applyFill="1" applyBorder="1" applyAlignment="1">
      <alignment horizontal="right"/>
    </xf>
    <xf numFmtId="2" fontId="2" fillId="0" borderId="1" xfId="0" applyNumberFormat="1" applyFont="1" applyFill="1" applyBorder="1" applyAlignment="1">
      <alignment horizontal="right"/>
    </xf>
    <xf numFmtId="1" fontId="0" fillId="0" borderId="1" xfId="0" applyNumberFormat="1" applyFill="1" applyBorder="1" applyAlignment="1">
      <alignment horizontal="right"/>
    </xf>
    <xf numFmtId="2" fontId="0" fillId="0" borderId="1" xfId="0" applyNumberFormat="1" applyFill="1" applyBorder="1" applyAlignment="1">
      <alignment horizontal="right"/>
    </xf>
    <xf numFmtId="0" fontId="2" fillId="0" borderId="1" xfId="0" applyFont="1" applyFill="1" applyBorder="1"/>
    <xf numFmtId="0" fontId="2" fillId="0" borderId="2" xfId="0" applyFont="1" applyFill="1" applyBorder="1"/>
    <xf numFmtId="2" fontId="2" fillId="0" borderId="1" xfId="0" applyNumberFormat="1" applyFont="1" applyFill="1" applyBorder="1"/>
    <xf numFmtId="2" fontId="0" fillId="0" borderId="0" xfId="0" applyNumberFormat="1" applyFill="1"/>
    <xf numFmtId="164" fontId="2" fillId="0" borderId="1" xfId="0" applyNumberFormat="1" applyFont="1" applyFill="1" applyBorder="1"/>
    <xf numFmtId="14" fontId="0" fillId="4" borderId="1" xfId="0" applyNumberFormat="1" applyFill="1" applyBorder="1"/>
    <xf numFmtId="2" fontId="2" fillId="4" borderId="1" xfId="0" applyNumberFormat="1" applyFont="1" applyFill="1" applyBorder="1"/>
    <xf numFmtId="9" fontId="2" fillId="4" borderId="1" xfId="0" applyNumberFormat="1" applyFont="1" applyFill="1" applyBorder="1" applyAlignment="1" applyProtection="1">
      <alignment horizontal="center"/>
      <protection hidden="1"/>
    </xf>
    <xf numFmtId="2" fontId="0" fillId="4" borderId="1" xfId="0" applyNumberFormat="1" applyFill="1" applyBorder="1" applyAlignment="1">
      <alignment horizontal="right"/>
    </xf>
    <xf numFmtId="2" fontId="2" fillId="4" borderId="1" xfId="0" applyNumberFormat="1" applyFont="1" applyFill="1" applyBorder="1" applyAlignment="1">
      <alignment horizontal="right"/>
    </xf>
    <xf numFmtId="1" fontId="2" fillId="4" borderId="1" xfId="0" applyNumberFormat="1" applyFont="1" applyFill="1" applyBorder="1" applyAlignment="1">
      <alignment horizontal="right"/>
    </xf>
    <xf numFmtId="2" fontId="2" fillId="5" borderId="1" xfId="0" applyNumberFormat="1" applyFont="1" applyFill="1" applyBorder="1" applyAlignment="1">
      <alignment horizontal="right"/>
    </xf>
    <xf numFmtId="2" fontId="2" fillId="5" borderId="1" xfId="0" applyNumberFormat="1" applyFont="1" applyFill="1" applyBorder="1"/>
    <xf numFmtId="2" fontId="0" fillId="5" borderId="1" xfId="0" applyNumberFormat="1" applyFill="1" applyBorder="1" applyAlignment="1">
      <alignment horizontal="right"/>
    </xf>
    <xf numFmtId="2" fontId="0" fillId="4" borderId="0" xfId="0" applyNumberFormat="1" applyFill="1"/>
    <xf numFmtId="164" fontId="2" fillId="4" borderId="1" xfId="0" applyNumberFormat="1" applyFont="1" applyFill="1" applyBorder="1"/>
    <xf numFmtId="2" fontId="0" fillId="5" borderId="0" xfId="0" applyNumberFormat="1" applyFill="1"/>
    <xf numFmtId="164" fontId="2" fillId="5" borderId="1" xfId="0" applyNumberFormat="1" applyFont="1" applyFill="1" applyBorder="1"/>
    <xf numFmtId="0" fontId="0" fillId="6" borderId="1" xfId="0" applyFill="1" applyBorder="1" applyAlignment="1">
      <alignment horizontal="center"/>
    </xf>
    <xf numFmtId="0" fontId="0" fillId="6" borderId="1" xfId="0" applyFill="1" applyBorder="1"/>
    <xf numFmtId="2" fontId="0" fillId="6" borderId="1" xfId="0" applyNumberFormat="1" applyFill="1" applyBorder="1"/>
    <xf numFmtId="1" fontId="0" fillId="4" borderId="1" xfId="0" applyNumberFormat="1" applyFill="1" applyBorder="1" applyAlignment="1">
      <alignment horizontal="right"/>
    </xf>
    <xf numFmtId="0" fontId="2" fillId="4" borderId="1" xfId="0" applyFont="1" applyFill="1" applyBorder="1"/>
    <xf numFmtId="0" fontId="2" fillId="5" borderId="1" xfId="0" applyFont="1" applyFill="1" applyBorder="1"/>
    <xf numFmtId="1" fontId="2" fillId="5" borderId="1" xfId="0" applyNumberFormat="1" applyFont="1" applyFill="1" applyBorder="1" applyAlignment="1">
      <alignment horizontal="right"/>
    </xf>
    <xf numFmtId="1" fontId="0" fillId="5" borderId="1" xfId="0" applyNumberFormat="1" applyFill="1" applyBorder="1" applyAlignment="1">
      <alignment horizontal="right"/>
    </xf>
    <xf numFmtId="0" fontId="2" fillId="5" borderId="2" xfId="0" applyFont="1" applyFill="1" applyBorder="1"/>
    <xf numFmtId="0" fontId="1" fillId="7" borderId="1" xfId="0" applyFont="1" applyFill="1" applyBorder="1" applyAlignment="1">
      <alignment horizontal="center"/>
    </xf>
    <xf numFmtId="14" fontId="0" fillId="7" borderId="1" xfId="0" applyNumberFormat="1" applyFill="1" applyBorder="1" applyAlignment="1">
      <alignment horizontal="right"/>
    </xf>
    <xf numFmtId="2" fontId="0" fillId="7" borderId="1" xfId="0" applyNumberFormat="1" applyFill="1" applyBorder="1"/>
    <xf numFmtId="0" fontId="0" fillId="0" borderId="0" xfId="0" applyAlignment="1">
      <alignment horizontal="center"/>
    </xf>
    <xf numFmtId="2" fontId="4" fillId="0" borderId="0" xfId="0" applyNumberFormat="1" applyFont="1"/>
    <xf numFmtId="3" fontId="6" fillId="0" borderId="0" xfId="0" applyNumberFormat="1" applyFont="1"/>
    <xf numFmtId="1" fontId="2" fillId="0" borderId="1" xfId="0" applyNumberFormat="1" applyFont="1" applyFill="1" applyBorder="1"/>
    <xf numFmtId="165" fontId="0" fillId="0" borderId="0" xfId="0" applyNumberFormat="1"/>
    <xf numFmtId="165" fontId="0" fillId="0" borderId="0" xfId="0" applyNumberFormat="1" applyFill="1"/>
    <xf numFmtId="2" fontId="3" fillId="0" borderId="1" xfId="0" applyNumberFormat="1" applyFont="1" applyFill="1" applyBorder="1" applyAlignment="1">
      <alignment horizontal="right"/>
    </xf>
    <xf numFmtId="1" fontId="3" fillId="0" borderId="1" xfId="0" applyNumberFormat="1" applyFont="1" applyFill="1" applyBorder="1" applyAlignment="1">
      <alignment horizontal="right"/>
    </xf>
    <xf numFmtId="9" fontId="2" fillId="4" borderId="1" xfId="1" applyFont="1" applyFill="1" applyBorder="1" applyAlignment="1" applyProtection="1">
      <alignment horizontal="center"/>
      <protection hidden="1"/>
    </xf>
    <xf numFmtId="2" fontId="0" fillId="0" borderId="0" xfId="0" applyNumberFormat="1"/>
    <xf numFmtId="14" fontId="4" fillId="4" borderId="1" xfId="0" applyNumberFormat="1" applyFont="1" applyFill="1" applyBorder="1"/>
  </cellXfs>
  <cellStyles count="2">
    <cellStyle name="Обычный" xfId="0" builtinId="0"/>
    <cellStyle name="Процентный" xfId="1" builtinId="5"/>
  </cellStyles>
  <dxfs count="10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L35"/>
  <sheetViews>
    <sheetView workbookViewId="0">
      <selection activeCell="A33" sqref="A33:I34"/>
    </sheetView>
  </sheetViews>
  <sheetFormatPr defaultRowHeight="12.75" x14ac:dyDescent="0.2"/>
  <cols>
    <col min="1" max="1" width="10.5703125" customWidth="1"/>
    <col min="2" max="2" width="13.42578125" customWidth="1"/>
    <col min="3" max="4" width="14.28515625" customWidth="1"/>
    <col min="5" max="5" width="9.28515625" customWidth="1"/>
    <col min="6" max="6" width="12.5703125" customWidth="1"/>
    <col min="7" max="7" width="9.28515625" customWidth="1"/>
    <col min="8" max="8" width="14.28515625" customWidth="1"/>
    <col min="9" max="9" width="11.7109375" customWidth="1"/>
    <col min="10" max="10" width="9.28515625" customWidth="1"/>
  </cols>
  <sheetData>
    <row r="1" spans="1:12" x14ac:dyDescent="0.2">
      <c r="A1" s="38" t="s">
        <v>0</v>
      </c>
      <c r="B1" s="38" t="s">
        <v>1</v>
      </c>
      <c r="C1" s="38" t="s">
        <v>2</v>
      </c>
      <c r="D1" s="38" t="s">
        <v>3</v>
      </c>
      <c r="E1" s="38" t="s">
        <v>7</v>
      </c>
      <c r="F1" s="38" t="s">
        <v>4</v>
      </c>
      <c r="G1" s="38" t="s">
        <v>7</v>
      </c>
      <c r="H1" s="38" t="s">
        <v>5</v>
      </c>
      <c r="I1" s="38" t="s">
        <v>6</v>
      </c>
      <c r="J1" s="38" t="s">
        <v>7</v>
      </c>
    </row>
    <row r="2" spans="1:12" s="3" customFormat="1" x14ac:dyDescent="0.2">
      <c r="A2" s="16">
        <v>41699</v>
      </c>
      <c r="B2" s="20">
        <v>2162266.56</v>
      </c>
      <c r="C2" s="20">
        <v>733796.96</v>
      </c>
      <c r="D2" s="17">
        <v>2896063.52</v>
      </c>
      <c r="E2" s="18" t="e">
        <f>D2/#REF!</f>
        <v>#REF!</v>
      </c>
      <c r="F2" s="21">
        <v>5094</v>
      </c>
      <c r="G2" s="18" t="e">
        <f>F2/#REF!</f>
        <v>#REF!</v>
      </c>
      <c r="H2" s="21">
        <v>44853</v>
      </c>
      <c r="I2" s="20">
        <v>567.29999999999995</v>
      </c>
      <c r="J2" s="18" t="e">
        <f>I2/#REF!</f>
        <v>#REF!</v>
      </c>
    </row>
    <row r="3" spans="1:12" x14ac:dyDescent="0.2">
      <c r="A3" s="16">
        <v>41700</v>
      </c>
      <c r="B3" s="20">
        <v>1876160.77</v>
      </c>
      <c r="C3" s="20">
        <v>577265.9</v>
      </c>
      <c r="D3" s="17">
        <v>2453426.67</v>
      </c>
      <c r="E3" s="18" t="e">
        <f>D3/#REF!</f>
        <v>#REF!</v>
      </c>
      <c r="F3" s="21">
        <v>4860</v>
      </c>
      <c r="G3" s="18" t="e">
        <f>F3/#REF!</f>
        <v>#REF!</v>
      </c>
      <c r="H3" s="21">
        <v>40615</v>
      </c>
      <c r="I3" s="20">
        <v>504.41</v>
      </c>
      <c r="J3" s="18" t="e">
        <f>I3/#REF!</f>
        <v>#REF!</v>
      </c>
    </row>
    <row r="4" spans="1:12" x14ac:dyDescent="0.2">
      <c r="A4" s="16">
        <v>41701</v>
      </c>
      <c r="B4" s="24">
        <v>1655508.3</v>
      </c>
      <c r="C4" s="24">
        <v>459466.78</v>
      </c>
      <c r="D4" s="23">
        <v>2114975.08</v>
      </c>
      <c r="E4" s="18" t="e">
        <f>D4/#REF!</f>
        <v>#REF!</v>
      </c>
      <c r="F4" s="36">
        <v>4682</v>
      </c>
      <c r="G4" s="18" t="e">
        <f>F4/#REF!</f>
        <v>#REF!</v>
      </c>
      <c r="H4" s="36">
        <v>36788</v>
      </c>
      <c r="I4" s="24">
        <v>451.44</v>
      </c>
      <c r="J4" s="18" t="e">
        <f>I4/#REF!</f>
        <v>#REF!</v>
      </c>
    </row>
    <row r="5" spans="1:12" s="5" customFormat="1" x14ac:dyDescent="0.2">
      <c r="A5" s="16">
        <v>41702</v>
      </c>
      <c r="B5" s="24">
        <v>1803603.6</v>
      </c>
      <c r="C5" s="27">
        <v>518166.1</v>
      </c>
      <c r="D5" s="23">
        <v>2321769.7000000002</v>
      </c>
      <c r="E5" s="18" t="e">
        <f>D5/#REF!</f>
        <v>#REF!</v>
      </c>
      <c r="F5" s="36">
        <v>4807</v>
      </c>
      <c r="G5" s="18" t="e">
        <f>F5/#REF!</f>
        <v>#REF!</v>
      </c>
      <c r="H5" s="36">
        <v>38502</v>
      </c>
      <c r="I5" s="24">
        <v>482.9</v>
      </c>
      <c r="J5" s="18" t="e">
        <f>I5/#REF!</f>
        <v>#REF!</v>
      </c>
    </row>
    <row r="6" spans="1:12" s="5" customFormat="1" x14ac:dyDescent="0.2">
      <c r="A6" s="16">
        <v>41703</v>
      </c>
      <c r="B6" s="24">
        <v>1843738.9</v>
      </c>
      <c r="C6" s="24">
        <v>516042.31</v>
      </c>
      <c r="D6" s="23">
        <v>2359781.21</v>
      </c>
      <c r="E6" s="18" t="e">
        <f>D6/#REF!</f>
        <v>#REF!</v>
      </c>
      <c r="F6" s="36">
        <v>4988</v>
      </c>
      <c r="G6" s="18" t="e">
        <f>F6/#REF!</f>
        <v>#REF!</v>
      </c>
      <c r="H6" s="36">
        <v>39185</v>
      </c>
      <c r="I6" s="24">
        <v>472.81</v>
      </c>
      <c r="J6" s="18" t="e">
        <f>I6/#REF!</f>
        <v>#REF!</v>
      </c>
    </row>
    <row r="7" spans="1:12" x14ac:dyDescent="0.2">
      <c r="A7" s="16">
        <v>41704</v>
      </c>
      <c r="B7" s="24">
        <v>2416967.7999999998</v>
      </c>
      <c r="C7" s="24">
        <v>683326.5</v>
      </c>
      <c r="D7" s="23">
        <v>3100294.3</v>
      </c>
      <c r="E7" s="18" t="e">
        <f>D7/#REF!</f>
        <v>#REF!</v>
      </c>
      <c r="F7" s="36">
        <v>5566</v>
      </c>
      <c r="G7" s="18" t="e">
        <f>F7/#REF!</f>
        <v>#REF!</v>
      </c>
      <c r="H7" s="36">
        <v>46217</v>
      </c>
      <c r="I7" s="24">
        <v>556.71</v>
      </c>
      <c r="J7" s="18" t="e">
        <f>I7/#REF!</f>
        <v>#REF!</v>
      </c>
      <c r="K7" s="5"/>
    </row>
    <row r="8" spans="1:12" s="3" customFormat="1" x14ac:dyDescent="0.2">
      <c r="A8" s="16">
        <v>41705</v>
      </c>
      <c r="B8" s="24">
        <v>3191515.56</v>
      </c>
      <c r="C8" s="24">
        <v>919737.5</v>
      </c>
      <c r="D8" s="23">
        <v>4111253.06</v>
      </c>
      <c r="E8" s="18" t="e">
        <f>D8/#REF!</f>
        <v>#REF!</v>
      </c>
      <c r="F8" s="36">
        <v>6566</v>
      </c>
      <c r="G8" s="18" t="e">
        <f>F8/#REF!</f>
        <v>#REF!</v>
      </c>
      <c r="H8" s="36">
        <v>53931</v>
      </c>
      <c r="I8" s="24">
        <v>625.19000000000005</v>
      </c>
      <c r="J8" s="18" t="e">
        <f>I8/#REF!</f>
        <v>#REF!</v>
      </c>
      <c r="K8" s="5"/>
    </row>
    <row r="9" spans="1:12" s="3" customFormat="1" ht="13.5" customHeight="1" x14ac:dyDescent="0.2">
      <c r="A9" s="16">
        <v>41706</v>
      </c>
      <c r="B9" s="19">
        <v>2956857.46</v>
      </c>
      <c r="C9" s="19">
        <v>949156.4</v>
      </c>
      <c r="D9" s="17">
        <v>3906013.86</v>
      </c>
      <c r="E9" s="18">
        <f>D9/'Март 14'!D2</f>
        <v>1.348732109301249</v>
      </c>
      <c r="F9" s="32">
        <v>6238</v>
      </c>
      <c r="G9" s="18">
        <f>F9/'Март 14'!F2</f>
        <v>1.2245779348252845</v>
      </c>
      <c r="H9" s="32">
        <v>49643</v>
      </c>
      <c r="I9" s="19">
        <v>625.36</v>
      </c>
      <c r="J9" s="18">
        <f>I9/'Март 14'!I2</f>
        <v>1.1023444385686587</v>
      </c>
    </row>
    <row r="10" spans="1:12" x14ac:dyDescent="0.2">
      <c r="A10" s="16">
        <v>41707</v>
      </c>
      <c r="B10" s="19">
        <v>1917868.33</v>
      </c>
      <c r="C10" s="19">
        <v>635927.06999999995</v>
      </c>
      <c r="D10" s="20">
        <v>2553795.4</v>
      </c>
      <c r="E10" s="18">
        <f>D10/'Март 14'!D3</f>
        <v>1.0409096107200955</v>
      </c>
      <c r="F10" s="32">
        <v>4880</v>
      </c>
      <c r="G10" s="18">
        <f>F10/'Март 14'!F3</f>
        <v>1.0041152263374487</v>
      </c>
      <c r="H10" s="32">
        <v>39841</v>
      </c>
      <c r="I10" s="19">
        <v>522.46</v>
      </c>
      <c r="J10" s="18">
        <f>I10/'Март 14'!I3</f>
        <v>1.0357843817529391</v>
      </c>
      <c r="K10" s="3"/>
    </row>
    <row r="11" spans="1:12" x14ac:dyDescent="0.2">
      <c r="A11" s="16">
        <v>41708</v>
      </c>
      <c r="B11" s="24">
        <v>1892863.8</v>
      </c>
      <c r="C11" s="24">
        <v>562796.82999999996</v>
      </c>
      <c r="D11" s="23">
        <v>2455660.63</v>
      </c>
      <c r="E11" s="18">
        <f>D11/'Март 14'!D4</f>
        <v>1.1610825362538078</v>
      </c>
      <c r="F11" s="36">
        <v>5064</v>
      </c>
      <c r="G11" s="18">
        <f>F11/'Март 14'!F4</f>
        <v>1.0815890645023494</v>
      </c>
      <c r="H11" s="36">
        <v>41458</v>
      </c>
      <c r="I11" s="24">
        <v>484.35</v>
      </c>
      <c r="J11" s="18">
        <f>I11/'Март 14'!I4</f>
        <v>1.0729000531632111</v>
      </c>
      <c r="K11" s="3"/>
    </row>
    <row r="12" spans="1:12" s="3" customFormat="1" x14ac:dyDescent="0.2">
      <c r="A12" s="16">
        <v>41709</v>
      </c>
      <c r="B12" s="24">
        <v>1621824.36</v>
      </c>
      <c r="C12" s="24">
        <v>492630.3</v>
      </c>
      <c r="D12" s="23">
        <v>2114454.66</v>
      </c>
      <c r="E12" s="18">
        <f>D12/'Март 14'!D5</f>
        <v>0.91070818091906358</v>
      </c>
      <c r="F12" s="36">
        <v>4658</v>
      </c>
      <c r="G12" s="18">
        <f>F12/'Март 14'!F5</f>
        <v>0.9690035365092573</v>
      </c>
      <c r="H12" s="36">
        <v>37284</v>
      </c>
      <c r="I12" s="24">
        <v>453.45</v>
      </c>
      <c r="J12" s="18">
        <f>I12/'Март 14'!I5</f>
        <v>0.93901428867260306</v>
      </c>
    </row>
    <row r="13" spans="1:12" s="3" customFormat="1" x14ac:dyDescent="0.2">
      <c r="A13" s="16">
        <v>41710</v>
      </c>
      <c r="B13" s="24">
        <v>1736506.5</v>
      </c>
      <c r="C13" s="24">
        <v>465545.5</v>
      </c>
      <c r="D13" s="23">
        <v>2202052</v>
      </c>
      <c r="E13" s="18">
        <f>D13/'Март 14'!D6</f>
        <v>0.93315939234892031</v>
      </c>
      <c r="F13" s="36">
        <v>4789</v>
      </c>
      <c r="G13" s="18">
        <f>F13/'Март 14'!F6</f>
        <v>0.96010425020048118</v>
      </c>
      <c r="H13" s="36">
        <v>38975</v>
      </c>
      <c r="I13" s="24">
        <v>458.86</v>
      </c>
      <c r="J13" s="18">
        <f>I13/'Март 14'!I6</f>
        <v>0.9704955478945031</v>
      </c>
    </row>
    <row r="14" spans="1:12" x14ac:dyDescent="0.2">
      <c r="A14" s="16">
        <v>41711</v>
      </c>
      <c r="B14" s="24">
        <v>1774283.88</v>
      </c>
      <c r="C14" s="24">
        <v>524068.3</v>
      </c>
      <c r="D14" s="23">
        <v>2298352.1800000002</v>
      </c>
      <c r="E14" s="18">
        <f>D14/'Март 14'!D7</f>
        <v>0.74133355017296276</v>
      </c>
      <c r="F14" s="36">
        <v>4891</v>
      </c>
      <c r="G14" s="18">
        <f>F14/'Март 14'!F7</f>
        <v>0.87872799137621271</v>
      </c>
      <c r="H14" s="36">
        <v>40251</v>
      </c>
      <c r="I14" s="24">
        <v>469.43</v>
      </c>
      <c r="J14" s="18">
        <f>I14/'Март 14'!I7</f>
        <v>0.84322178513049884</v>
      </c>
      <c r="K14" s="3"/>
    </row>
    <row r="15" spans="1:12" s="3" customFormat="1" x14ac:dyDescent="0.2">
      <c r="A15" s="16">
        <v>41712</v>
      </c>
      <c r="B15" s="24">
        <v>2068062.2</v>
      </c>
      <c r="C15" s="24">
        <v>636493.9</v>
      </c>
      <c r="D15" s="23">
        <v>2704556.1</v>
      </c>
      <c r="E15" s="18">
        <f>D15/'Март 14'!D8</f>
        <v>0.65784228324782323</v>
      </c>
      <c r="F15" s="36">
        <v>5000</v>
      </c>
      <c r="G15" s="18">
        <f>F15/'Март 14'!F8</f>
        <v>0.76149862930246726</v>
      </c>
      <c r="H15" s="36">
        <v>44598</v>
      </c>
      <c r="I15" s="24">
        <v>540.48</v>
      </c>
      <c r="J15" s="18">
        <f>I15/'Март 14'!I8</f>
        <v>0.8645051904221116</v>
      </c>
    </row>
    <row r="16" spans="1:12" s="3" customFormat="1" x14ac:dyDescent="0.2">
      <c r="A16" s="16">
        <v>41713</v>
      </c>
      <c r="B16" s="19">
        <v>2231789.4</v>
      </c>
      <c r="C16" s="19">
        <v>785445</v>
      </c>
      <c r="D16" s="17">
        <v>3017234.4</v>
      </c>
      <c r="E16" s="18">
        <f>D16/'Март 14'!D9</f>
        <v>0.77245870294991736</v>
      </c>
      <c r="F16" s="32">
        <v>5111</v>
      </c>
      <c r="G16" s="18">
        <f>F16/'Март 14'!F9</f>
        <v>0.81933311958961208</v>
      </c>
      <c r="H16" s="32">
        <v>47970</v>
      </c>
      <c r="I16" s="19">
        <v>589.99</v>
      </c>
      <c r="J16" s="18">
        <f>I16/'Март 14'!I9</f>
        <v>0.94344057822694127</v>
      </c>
      <c r="L16" s="6"/>
    </row>
    <row r="17" spans="1:11" x14ac:dyDescent="0.2">
      <c r="A17" s="16">
        <v>41714</v>
      </c>
      <c r="B17" s="19">
        <v>2019203.4</v>
      </c>
      <c r="C17" s="19">
        <v>625626.54</v>
      </c>
      <c r="D17" s="17">
        <v>2644829.94</v>
      </c>
      <c r="E17" s="18">
        <f>D17/'Март 14'!D10</f>
        <v>1.0356467632450117</v>
      </c>
      <c r="F17" s="32">
        <v>4939</v>
      </c>
      <c r="G17" s="18">
        <f>F17/'Март 14'!F10</f>
        <v>1.0120901639344262</v>
      </c>
      <c r="H17" s="32">
        <v>45051</v>
      </c>
      <c r="I17" s="19">
        <v>534.85</v>
      </c>
      <c r="J17" s="18">
        <f>I17/'Март 14'!I10</f>
        <v>1.0237147341423267</v>
      </c>
    </row>
    <row r="18" spans="1:11" x14ac:dyDescent="0.2">
      <c r="A18" s="16">
        <v>41715</v>
      </c>
      <c r="B18" s="23">
        <v>1684862.38</v>
      </c>
      <c r="C18" s="23">
        <v>444179.8</v>
      </c>
      <c r="D18" s="23">
        <v>2129042.1800000002</v>
      </c>
      <c r="E18" s="18">
        <f>D18/'Март 14'!D11</f>
        <v>0.8669936529462543</v>
      </c>
      <c r="F18" s="34">
        <v>4628</v>
      </c>
      <c r="G18" s="18">
        <f>F18/'Март 14'!F11</f>
        <v>0.91390205371248023</v>
      </c>
      <c r="H18" s="34">
        <v>37514</v>
      </c>
      <c r="I18" s="22">
        <v>459.74</v>
      </c>
      <c r="J18" s="18">
        <f>I18/'Март 14'!I11</f>
        <v>0.94918963559409519</v>
      </c>
      <c r="K18" s="3"/>
    </row>
    <row r="19" spans="1:11" s="3" customFormat="1" x14ac:dyDescent="0.2">
      <c r="A19" s="16">
        <v>41716</v>
      </c>
      <c r="B19" s="34">
        <v>1752411.58</v>
      </c>
      <c r="C19" s="28">
        <v>527064.5</v>
      </c>
      <c r="D19" s="23">
        <v>2279476.08</v>
      </c>
      <c r="E19" s="18">
        <f>D19/'Март 14'!D12</f>
        <v>1.0780444353439103</v>
      </c>
      <c r="F19" s="34">
        <v>4743</v>
      </c>
      <c r="G19" s="18">
        <f>F19/'Март 14'!F12</f>
        <v>1.0182481751824817</v>
      </c>
      <c r="H19" s="34">
        <v>39269</v>
      </c>
      <c r="I19" s="22">
        <v>480.09</v>
      </c>
      <c r="J19" s="18">
        <f>I19/'Март 14'!I12</f>
        <v>1.0587495865034733</v>
      </c>
    </row>
    <row r="20" spans="1:11" s="3" customFormat="1" x14ac:dyDescent="0.2">
      <c r="A20" s="16">
        <v>41717</v>
      </c>
      <c r="B20" s="23">
        <v>1769914.64</v>
      </c>
      <c r="C20" s="23">
        <v>486232.1</v>
      </c>
      <c r="D20" s="23">
        <v>2256146.7400000002</v>
      </c>
      <c r="E20" s="18">
        <f>D20/'Март 14'!D13</f>
        <v>1.0245656051719034</v>
      </c>
      <c r="F20" s="34">
        <v>4767</v>
      </c>
      <c r="G20" s="18">
        <f>F20/'Март 14'!F13</f>
        <v>0.99540613906869913</v>
      </c>
      <c r="H20" s="34">
        <v>39070</v>
      </c>
      <c r="I20" s="22">
        <v>472.89</v>
      </c>
      <c r="J20" s="18">
        <f>I20/'Март 14'!I13</f>
        <v>1.03057577474611</v>
      </c>
    </row>
    <row r="21" spans="1:11" x14ac:dyDescent="0.2">
      <c r="A21" s="16">
        <v>41718</v>
      </c>
      <c r="B21" s="23">
        <v>1822455.37</v>
      </c>
      <c r="C21" s="34">
        <v>520436.61</v>
      </c>
      <c r="D21" s="23">
        <v>2342891.98</v>
      </c>
      <c r="E21" s="18">
        <f>D21/'Март 14'!D14</f>
        <v>1.0193790144032668</v>
      </c>
      <c r="F21" s="37">
        <v>4821</v>
      </c>
      <c r="G21" s="18">
        <f>F21/'Март 14'!F14</f>
        <v>0.98568799836434262</v>
      </c>
      <c r="H21" s="37">
        <v>40136</v>
      </c>
      <c r="I21" s="22">
        <v>485.57</v>
      </c>
      <c r="J21" s="18">
        <f>I21/'Март 14'!I14</f>
        <v>1.0343821230002344</v>
      </c>
    </row>
    <row r="22" spans="1:11" s="3" customFormat="1" x14ac:dyDescent="0.2">
      <c r="A22" s="16">
        <v>41719</v>
      </c>
      <c r="B22" s="23">
        <v>2075862.82</v>
      </c>
      <c r="C22" s="24">
        <v>638841.30000000005</v>
      </c>
      <c r="D22" s="23">
        <v>2714704.12</v>
      </c>
      <c r="E22" s="18">
        <f>D22/'Март 14'!D15</f>
        <v>1.0037521943064889</v>
      </c>
      <c r="F22" s="34">
        <v>5045</v>
      </c>
      <c r="G22" s="18">
        <f>F22/'Март 14'!F15</f>
        <v>1.0089999999999999</v>
      </c>
      <c r="H22" s="34">
        <v>44685</v>
      </c>
      <c r="I22" s="22">
        <v>537.66999999999996</v>
      </c>
      <c r="J22" s="18">
        <f>I22/'Март 14'!I15</f>
        <v>0.99480091770278256</v>
      </c>
    </row>
    <row r="23" spans="1:11" s="3" customFormat="1" x14ac:dyDescent="0.2">
      <c r="A23" s="16">
        <v>41720</v>
      </c>
      <c r="B23" s="33">
        <v>2169290.7999999998</v>
      </c>
      <c r="C23" s="33">
        <v>651225.30000000005</v>
      </c>
      <c r="D23" s="17">
        <v>2820516.1</v>
      </c>
      <c r="E23" s="18">
        <f>D23/'Март 14'!D16</f>
        <v>0.93480178404435543</v>
      </c>
      <c r="F23" s="33">
        <v>5219</v>
      </c>
      <c r="G23" s="18">
        <f>F23/'Март 14'!F16</f>
        <v>1.0211308941498729</v>
      </c>
      <c r="H23" s="33">
        <v>46122</v>
      </c>
      <c r="I23" s="20">
        <v>539.91999999999996</v>
      </c>
      <c r="J23" s="18">
        <f>I23/'Март 14'!I16</f>
        <v>0.91513415481618321</v>
      </c>
    </row>
    <row r="24" spans="1:11" x14ac:dyDescent="0.2">
      <c r="A24" s="16">
        <v>41721</v>
      </c>
      <c r="B24" s="33">
        <v>1820613.14</v>
      </c>
      <c r="C24" s="33">
        <v>588129.1</v>
      </c>
      <c r="D24" s="17">
        <v>2408742.2400000002</v>
      </c>
      <c r="E24" s="18">
        <f>D24/'Март 14'!D17</f>
        <v>0.91073615114928719</v>
      </c>
      <c r="F24" s="33">
        <v>4574</v>
      </c>
      <c r="G24" s="18">
        <f>F24/'Март 14'!F17</f>
        <v>0.92609840048592829</v>
      </c>
      <c r="H24" s="33">
        <v>41197</v>
      </c>
      <c r="I24" s="20">
        <v>526.16</v>
      </c>
      <c r="J24" s="18">
        <f>I24/'Март 14'!I17</f>
        <v>0.98375245395905386</v>
      </c>
    </row>
    <row r="25" spans="1:11" x14ac:dyDescent="0.2">
      <c r="A25" s="16">
        <v>41722</v>
      </c>
      <c r="B25" s="23">
        <v>1702782.71</v>
      </c>
      <c r="C25" s="23">
        <v>525758.71999999997</v>
      </c>
      <c r="D25" s="23">
        <v>2228541.4300000002</v>
      </c>
      <c r="E25" s="18">
        <f>D25/'Март 14'!D18</f>
        <v>1.0467342784162219</v>
      </c>
      <c r="F25" s="34">
        <v>4967</v>
      </c>
      <c r="G25" s="18">
        <f>F25/'Март 14'!F18</f>
        <v>1.0732497839239412</v>
      </c>
      <c r="H25" s="34">
        <v>39092</v>
      </c>
      <c r="I25" s="22">
        <v>448.4</v>
      </c>
      <c r="J25" s="18">
        <f>I25/'Март 14'!I18</f>
        <v>0.97533388436942614</v>
      </c>
    </row>
    <row r="26" spans="1:11" s="3" customFormat="1" x14ac:dyDescent="0.2">
      <c r="A26" s="16">
        <v>41723</v>
      </c>
      <c r="B26" s="23">
        <v>1736386.1</v>
      </c>
      <c r="C26" s="23">
        <v>496894</v>
      </c>
      <c r="D26" s="23">
        <v>2233280.1</v>
      </c>
      <c r="E26" s="18">
        <f>D26/'Март 14'!D19</f>
        <v>0.9797339483378128</v>
      </c>
      <c r="F26" s="34">
        <v>4855</v>
      </c>
      <c r="G26" s="18">
        <f>F26/'Март 14'!F19</f>
        <v>1.0236137465738984</v>
      </c>
      <c r="H26" s="34">
        <v>39661</v>
      </c>
      <c r="I26" s="22">
        <v>459.52</v>
      </c>
      <c r="J26" s="18">
        <f>I26/'Март 14'!I19</f>
        <v>0.95715386698327398</v>
      </c>
    </row>
    <row r="27" spans="1:11" s="3" customFormat="1" x14ac:dyDescent="0.2">
      <c r="A27" s="16">
        <v>41724</v>
      </c>
      <c r="B27" s="23">
        <v>1869368.95</v>
      </c>
      <c r="C27" s="23">
        <v>572643.9</v>
      </c>
      <c r="D27" s="23">
        <v>2442012.85</v>
      </c>
      <c r="E27" s="18">
        <f>D27/'Март 14'!D20</f>
        <v>1.0823821016180888</v>
      </c>
      <c r="F27" s="34">
        <v>5132</v>
      </c>
      <c r="G27" s="18">
        <f>F27/'Март 14'!F20</f>
        <v>1.0765680721627857</v>
      </c>
      <c r="H27" s="34">
        <v>43259</v>
      </c>
      <c r="I27" s="22">
        <v>475.1</v>
      </c>
      <c r="J27" s="18">
        <f>I27/'Март 14'!I20</f>
        <v>1.0046733912749266</v>
      </c>
    </row>
    <row r="28" spans="1:11" x14ac:dyDescent="0.2">
      <c r="A28" s="16">
        <v>41725</v>
      </c>
      <c r="B28" s="23">
        <v>1855960.61</v>
      </c>
      <c r="C28" s="23">
        <v>549745.30000000005</v>
      </c>
      <c r="D28" s="23">
        <v>2405705.91</v>
      </c>
      <c r="E28" s="18">
        <f>D28/'Март 14'!D21</f>
        <v>1.0268104251225445</v>
      </c>
      <c r="F28" s="34">
        <v>5178</v>
      </c>
      <c r="G28" s="18">
        <f>F28/'Март 14'!F21</f>
        <v>1.074051026757934</v>
      </c>
      <c r="H28" s="34">
        <v>42037</v>
      </c>
      <c r="I28" s="22">
        <v>464.42</v>
      </c>
      <c r="J28" s="18">
        <f>I28/'Март 14'!I21</f>
        <v>0.95644294334493485</v>
      </c>
    </row>
    <row r="29" spans="1:11" s="3" customFormat="1" x14ac:dyDescent="0.2">
      <c r="A29" s="16">
        <v>41726</v>
      </c>
      <c r="B29" s="23">
        <v>2246766.94</v>
      </c>
      <c r="C29" s="23">
        <v>720269.3</v>
      </c>
      <c r="D29" s="23">
        <v>2967036.24</v>
      </c>
      <c r="E29" s="18">
        <f>D29/'Март 14'!D22</f>
        <v>1.0929501370484531</v>
      </c>
      <c r="F29" s="34">
        <v>5457</v>
      </c>
      <c r="G29" s="18">
        <f>F29/'Март 14'!F22</f>
        <v>1.0816650148662041</v>
      </c>
      <c r="H29" s="34">
        <v>48297</v>
      </c>
      <c r="I29" s="22">
        <v>543.41</v>
      </c>
      <c r="J29" s="18">
        <f>I29/'Март 14'!I22</f>
        <v>1.0106756932691057</v>
      </c>
    </row>
    <row r="30" spans="1:11" s="3" customFormat="1" x14ac:dyDescent="0.2">
      <c r="A30" s="16">
        <v>41727</v>
      </c>
      <c r="B30" s="17">
        <v>2160763.77</v>
      </c>
      <c r="C30" s="33">
        <v>709566.54</v>
      </c>
      <c r="D30" s="17">
        <v>2870330.31</v>
      </c>
      <c r="E30" s="18">
        <f>D30/'Март 14'!D23</f>
        <v>1.0176613811919031</v>
      </c>
      <c r="F30" s="33">
        <v>5365</v>
      </c>
      <c r="G30" s="18">
        <f>F30/'Март 14'!F23</f>
        <v>1.0279747077984289</v>
      </c>
      <c r="H30" s="33">
        <v>46640</v>
      </c>
      <c r="I30" s="20">
        <v>534.71</v>
      </c>
      <c r="J30" s="18">
        <f>I30/'Март 14'!I23</f>
        <v>0.99035042228478309</v>
      </c>
    </row>
    <row r="31" spans="1:11" s="3" customFormat="1" x14ac:dyDescent="0.2">
      <c r="A31" s="16">
        <v>41728</v>
      </c>
      <c r="B31" s="17">
        <v>2062537.7</v>
      </c>
      <c r="C31" s="33">
        <v>604353.79</v>
      </c>
      <c r="D31" s="17">
        <v>2666891.4900000002</v>
      </c>
      <c r="E31" s="18">
        <f>D31/'Март 14'!D24</f>
        <v>1.1071718034886124</v>
      </c>
      <c r="F31" s="33">
        <v>5175</v>
      </c>
      <c r="G31" s="18">
        <f>F31/'Март 14'!F24</f>
        <v>1.1313948404022738</v>
      </c>
      <c r="H31" s="33">
        <v>45730</v>
      </c>
      <c r="I31" s="20">
        <v>514.94000000000005</v>
      </c>
      <c r="J31" s="18">
        <f>I31/'Март 14'!I24</f>
        <v>0.97867568800364924</v>
      </c>
    </row>
    <row r="32" spans="1:11" s="3" customFormat="1" x14ac:dyDescent="0.2">
      <c r="A32" s="16">
        <v>41729</v>
      </c>
      <c r="B32" s="23">
        <v>1789308.5</v>
      </c>
      <c r="C32" s="34">
        <v>545973.11</v>
      </c>
      <c r="D32" s="23">
        <v>2335281.61</v>
      </c>
      <c r="E32" s="18">
        <f>D32/'Март 14'!D25</f>
        <v>1.0478968793503649</v>
      </c>
      <c r="F32" s="34">
        <v>4927</v>
      </c>
      <c r="G32" s="18">
        <f>F32/'Март 14'!F25</f>
        <v>0.9919468492047514</v>
      </c>
      <c r="H32" s="34">
        <v>40321</v>
      </c>
      <c r="I32" s="22">
        <v>473.69</v>
      </c>
      <c r="J32" s="18">
        <f>I32/'Март 14'!I25</f>
        <v>1.0564005352363961</v>
      </c>
    </row>
    <row r="33" spans="1:10" x14ac:dyDescent="0.2">
      <c r="A33" s="39"/>
      <c r="B33" s="40"/>
      <c r="C33" s="40"/>
      <c r="D33" s="40"/>
      <c r="E33" s="40"/>
      <c r="F33" s="40"/>
      <c r="G33" s="40"/>
      <c r="H33" s="40"/>
      <c r="I33" s="40"/>
      <c r="J33" s="40"/>
    </row>
    <row r="34" spans="1:10" x14ac:dyDescent="0.2">
      <c r="A34" s="29"/>
      <c r="B34" s="31"/>
      <c r="C34" s="31"/>
      <c r="D34" s="31"/>
      <c r="E34" s="30"/>
      <c r="F34" s="31"/>
      <c r="G34" s="30"/>
      <c r="H34" s="31"/>
      <c r="I34" s="31"/>
      <c r="J34" s="30"/>
    </row>
    <row r="35" spans="1:10" x14ac:dyDescent="0.2">
      <c r="A35" s="41"/>
      <c r="D35" s="42"/>
    </row>
  </sheetData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L34"/>
  <sheetViews>
    <sheetView workbookViewId="0">
      <selection activeCell="B30" sqref="B30:J30"/>
    </sheetView>
  </sheetViews>
  <sheetFormatPr defaultRowHeight="12.75" x14ac:dyDescent="0.2"/>
  <cols>
    <col min="1" max="1" width="10.5703125" customWidth="1"/>
    <col min="2" max="2" width="13.42578125" customWidth="1"/>
    <col min="3" max="4" width="14.28515625" customWidth="1"/>
    <col min="5" max="5" width="9.28515625" customWidth="1"/>
    <col min="6" max="6" width="12.5703125" customWidth="1"/>
    <col min="7" max="7" width="9.28515625" customWidth="1"/>
    <col min="8" max="8" width="14.28515625" customWidth="1"/>
    <col min="9" max="9" width="11.7109375" customWidth="1"/>
    <col min="10" max="10" width="9.28515625" customWidth="1"/>
  </cols>
  <sheetData>
    <row r="1" spans="1:12" x14ac:dyDescent="0.2">
      <c r="A1" s="38" t="s">
        <v>0</v>
      </c>
      <c r="B1" s="38" t="s">
        <v>1</v>
      </c>
      <c r="C1" s="38" t="s">
        <v>2</v>
      </c>
      <c r="D1" s="38" t="s">
        <v>3</v>
      </c>
      <c r="E1" s="38" t="s">
        <v>7</v>
      </c>
      <c r="F1" s="38" t="s">
        <v>4</v>
      </c>
      <c r="G1" s="38" t="s">
        <v>7</v>
      </c>
      <c r="H1" s="38" t="s">
        <v>5</v>
      </c>
      <c r="I1" s="38" t="s">
        <v>6</v>
      </c>
      <c r="J1" s="38" t="s">
        <v>7</v>
      </c>
    </row>
    <row r="2" spans="1:12" s="3" customFormat="1" x14ac:dyDescent="0.2">
      <c r="A2" s="16">
        <v>41730</v>
      </c>
      <c r="B2" s="8">
        <v>1829470.12</v>
      </c>
      <c r="C2" s="8">
        <v>480553</v>
      </c>
      <c r="D2" s="13">
        <v>2310023.12</v>
      </c>
      <c r="E2" s="18">
        <f>D2/'Март 14'!D26</f>
        <v>1.0343633653476785</v>
      </c>
      <c r="F2" s="7">
        <v>5031</v>
      </c>
      <c r="G2" s="18">
        <f>F2/'Март 14'!F26</f>
        <v>1.0362512873326468</v>
      </c>
      <c r="H2" s="7">
        <v>40591</v>
      </c>
      <c r="I2" s="8">
        <v>458.79</v>
      </c>
      <c r="J2" s="18">
        <f>I2/'Март 14'!I26</f>
        <v>0.9984113857938719</v>
      </c>
    </row>
    <row r="3" spans="1:12" x14ac:dyDescent="0.2">
      <c r="A3" s="16">
        <f>A2+1</f>
        <v>41731</v>
      </c>
      <c r="B3" s="8">
        <v>1840815.49</v>
      </c>
      <c r="C3" s="8">
        <v>483762.1</v>
      </c>
      <c r="D3" s="13">
        <v>2324577.59</v>
      </c>
      <c r="E3" s="18">
        <f>D3/'Март 14'!D27</f>
        <v>0.95191046599120055</v>
      </c>
      <c r="F3" s="7">
        <v>5033</v>
      </c>
      <c r="G3" s="18">
        <f>F3/'Март 14'!F27</f>
        <v>0.98070927513639905</v>
      </c>
      <c r="H3" s="7">
        <v>40551</v>
      </c>
      <c r="I3" s="8">
        <v>462.32</v>
      </c>
      <c r="J3" s="18">
        <f>I3/'Март 14'!I27</f>
        <v>0.9731003999158071</v>
      </c>
    </row>
    <row r="4" spans="1:12" x14ac:dyDescent="0.2">
      <c r="A4" s="16">
        <f t="shared" ref="A4:A31" si="0">A3+1</f>
        <v>41732</v>
      </c>
      <c r="B4" s="10">
        <v>1778879</v>
      </c>
      <c r="C4" s="10">
        <v>510381.8</v>
      </c>
      <c r="D4" s="13">
        <v>2289260.7999999998</v>
      </c>
      <c r="E4" s="18">
        <f>D4/'Март 14'!D28</f>
        <v>0.95159628219061887</v>
      </c>
      <c r="F4" s="9">
        <v>4754</v>
      </c>
      <c r="G4" s="18">
        <f>F4/'Март 14'!F28</f>
        <v>0.91811510235612204</v>
      </c>
      <c r="H4" s="9">
        <v>39288</v>
      </c>
      <c r="I4" s="10">
        <v>481.04</v>
      </c>
      <c r="J4" s="18">
        <f>I4/'Март 14'!I28</f>
        <v>1.0357865724990312</v>
      </c>
    </row>
    <row r="5" spans="1:12" s="5" customFormat="1" x14ac:dyDescent="0.2">
      <c r="A5" s="16">
        <f t="shared" si="0"/>
        <v>41733</v>
      </c>
      <c r="B5" s="10">
        <v>2249016.2000000002</v>
      </c>
      <c r="C5" s="14">
        <v>631197.9</v>
      </c>
      <c r="D5" s="13">
        <v>2880214.1</v>
      </c>
      <c r="E5" s="18">
        <f>D5/'Март 14'!D29</f>
        <v>0.97073775546469221</v>
      </c>
      <c r="F5" s="9">
        <v>5354</v>
      </c>
      <c r="G5" s="18">
        <f>F5/'Март 14'!F29</f>
        <v>0.98112516034451158</v>
      </c>
      <c r="H5" s="9">
        <v>45947</v>
      </c>
      <c r="I5" s="10">
        <v>537.86</v>
      </c>
      <c r="J5" s="18">
        <f>I5/'Март 14'!I29</f>
        <v>0.98978671721168188</v>
      </c>
    </row>
    <row r="6" spans="1:12" s="5" customFormat="1" x14ac:dyDescent="0.2">
      <c r="A6" s="16">
        <f t="shared" si="0"/>
        <v>41734</v>
      </c>
      <c r="B6" s="10">
        <v>2205613.04</v>
      </c>
      <c r="C6" s="10">
        <v>710869.4</v>
      </c>
      <c r="D6" s="13">
        <v>2916482.44</v>
      </c>
      <c r="E6" s="18">
        <f>D6/'Март 14'!D30</f>
        <v>1.0160790309879004</v>
      </c>
      <c r="F6" s="9">
        <v>5214</v>
      </c>
      <c r="G6" s="18">
        <f>F6/'Март 14'!F30</f>
        <v>0.97185461323392353</v>
      </c>
      <c r="H6" s="9">
        <v>46945</v>
      </c>
      <c r="I6" s="10">
        <v>558.82000000000005</v>
      </c>
      <c r="J6" s="18">
        <f>I6/'Март 14'!I30</f>
        <v>1.0450898617942437</v>
      </c>
    </row>
    <row r="7" spans="1:12" x14ac:dyDescent="0.2">
      <c r="A7" s="16">
        <f t="shared" si="0"/>
        <v>41735</v>
      </c>
      <c r="B7" s="10">
        <v>2014737.6</v>
      </c>
      <c r="C7" s="10">
        <v>564667.9</v>
      </c>
      <c r="D7" s="13">
        <v>2579405.5</v>
      </c>
      <c r="E7" s="18">
        <f>D7/'Март 14'!D31</f>
        <v>0.96719551945474913</v>
      </c>
      <c r="F7" s="9">
        <v>4819</v>
      </c>
      <c r="G7" s="18">
        <f>F7/'Март 14'!F31</f>
        <v>0.93120772946859909</v>
      </c>
      <c r="H7" s="9">
        <v>43667</v>
      </c>
      <c r="I7" s="10">
        <v>535.04</v>
      </c>
      <c r="J7" s="18">
        <f>I7/'Март 14'!I31</f>
        <v>1.0390336738260766</v>
      </c>
      <c r="K7" s="5"/>
    </row>
    <row r="8" spans="1:12" s="3" customFormat="1" x14ac:dyDescent="0.2">
      <c r="A8" s="16">
        <f t="shared" si="0"/>
        <v>41736</v>
      </c>
      <c r="B8" s="10">
        <v>1784034.32</v>
      </c>
      <c r="C8" s="10">
        <v>444068.95</v>
      </c>
      <c r="D8" s="13">
        <v>2228103.27</v>
      </c>
      <c r="E8" s="18">
        <f>D8/'Март 14'!D32</f>
        <v>0.95410474713582838</v>
      </c>
      <c r="F8" s="9">
        <v>5027</v>
      </c>
      <c r="G8" s="18">
        <f>F8/'Март 14'!F32</f>
        <v>1.0202963263649278</v>
      </c>
      <c r="H8" s="9">
        <v>39393</v>
      </c>
      <c r="I8" s="10">
        <v>442.7</v>
      </c>
      <c r="J8" s="18">
        <f>I8/'Март 14'!I32</f>
        <v>0.93457746627541216</v>
      </c>
      <c r="K8" s="5"/>
    </row>
    <row r="9" spans="1:12" s="3" customFormat="1" ht="13.5" customHeight="1" x14ac:dyDescent="0.2">
      <c r="A9" s="16">
        <f t="shared" si="0"/>
        <v>41737</v>
      </c>
      <c r="B9" s="10">
        <v>1767092.81</v>
      </c>
      <c r="C9" s="10">
        <v>494731.9</v>
      </c>
      <c r="D9" s="13">
        <v>2261824.71</v>
      </c>
      <c r="E9" s="18">
        <f>D9/'Апрель 14'!D2</f>
        <v>0.97913509627557316</v>
      </c>
      <c r="F9" s="9">
        <v>4989</v>
      </c>
      <c r="G9" s="18">
        <f>F9/'Апрель 14'!F2</f>
        <v>0.99165175909361958</v>
      </c>
      <c r="H9" s="9">
        <v>39081</v>
      </c>
      <c r="I9" s="10">
        <v>452.91</v>
      </c>
      <c r="J9" s="18">
        <f>I9/'Апрель 14'!I2</f>
        <v>0.98718367880729752</v>
      </c>
    </row>
    <row r="10" spans="1:12" x14ac:dyDescent="0.2">
      <c r="A10" s="16">
        <f t="shared" si="0"/>
        <v>41738</v>
      </c>
      <c r="B10" s="10">
        <v>1841751.2</v>
      </c>
      <c r="C10" s="10">
        <v>538582.6</v>
      </c>
      <c r="D10" s="8">
        <v>2380333.7999999998</v>
      </c>
      <c r="E10" s="18">
        <f>D10/'Апрель 14'!D3</f>
        <v>1.0239855233225406</v>
      </c>
      <c r="F10" s="9">
        <v>4981</v>
      </c>
      <c r="G10" s="18">
        <f>F10/'Апрель 14'!F3</f>
        <v>0.98966818994635408</v>
      </c>
      <c r="H10" s="9">
        <v>41258</v>
      </c>
      <c r="I10" s="10">
        <v>477.88</v>
      </c>
      <c r="J10" s="18">
        <f>I10/'Апрель 14'!I3</f>
        <v>1.0336563419276692</v>
      </c>
      <c r="K10" s="3"/>
    </row>
    <row r="11" spans="1:12" x14ac:dyDescent="0.2">
      <c r="A11" s="16">
        <f t="shared" si="0"/>
        <v>41739</v>
      </c>
      <c r="B11" s="10">
        <v>1907197.56</v>
      </c>
      <c r="C11" s="10">
        <v>523961.8</v>
      </c>
      <c r="D11" s="13">
        <v>2431159.36</v>
      </c>
      <c r="E11" s="18">
        <f>D11/'Апрель 14'!D4</f>
        <v>1.0619844449352385</v>
      </c>
      <c r="F11" s="9">
        <v>5111</v>
      </c>
      <c r="G11" s="18">
        <f>F11/'Апрель 14'!F4</f>
        <v>1.0750946571308373</v>
      </c>
      <c r="H11" s="9">
        <v>43157</v>
      </c>
      <c r="I11" s="10">
        <v>475.3</v>
      </c>
      <c r="J11" s="18">
        <f>I11/'Апрель 14'!I4</f>
        <v>0.98806752037252621</v>
      </c>
      <c r="K11" s="3"/>
    </row>
    <row r="12" spans="1:12" s="3" customFormat="1" x14ac:dyDescent="0.2">
      <c r="A12" s="16">
        <f t="shared" si="0"/>
        <v>41740</v>
      </c>
      <c r="B12" s="10">
        <v>2316826.02</v>
      </c>
      <c r="C12" s="10">
        <v>678966.3</v>
      </c>
      <c r="D12" s="13">
        <v>2995792.32</v>
      </c>
      <c r="E12" s="18">
        <f>D12/'Апрель 14'!D5</f>
        <v>1.0401283432367059</v>
      </c>
      <c r="F12" s="9">
        <v>5424</v>
      </c>
      <c r="G12" s="18">
        <f>F12/'Апрель 14'!F5</f>
        <v>1.0130743369443407</v>
      </c>
      <c r="H12" s="9">
        <v>49694</v>
      </c>
      <c r="I12" s="10">
        <v>551.91</v>
      </c>
      <c r="J12" s="18">
        <f>I12/'Апрель 14'!I5</f>
        <v>1.0261220391923549</v>
      </c>
    </row>
    <row r="13" spans="1:12" s="3" customFormat="1" x14ac:dyDescent="0.2">
      <c r="A13" s="16">
        <f t="shared" si="0"/>
        <v>41741</v>
      </c>
      <c r="B13" s="10">
        <v>2274110.86</v>
      </c>
      <c r="C13" s="10">
        <v>705255.6</v>
      </c>
      <c r="D13" s="13">
        <v>2979366.46</v>
      </c>
      <c r="E13" s="18">
        <f>D13/'Апрель 14'!D6</f>
        <v>1.0215615973329846</v>
      </c>
      <c r="F13" s="9">
        <v>5178</v>
      </c>
      <c r="G13" s="18">
        <f>F13/'Апрель 14'!F6</f>
        <v>0.99309551208285385</v>
      </c>
      <c r="H13" s="9">
        <v>48476</v>
      </c>
      <c r="I13" s="10">
        <v>574.83000000000004</v>
      </c>
      <c r="J13" s="18">
        <f>I13/'Апрель 14'!I6</f>
        <v>1.0286496546293977</v>
      </c>
    </row>
    <row r="14" spans="1:12" x14ac:dyDescent="0.2">
      <c r="A14" s="16">
        <f t="shared" si="0"/>
        <v>41742</v>
      </c>
      <c r="B14" s="10">
        <v>1908700.93</v>
      </c>
      <c r="C14" s="10">
        <v>619091</v>
      </c>
      <c r="D14" s="13">
        <v>2527791.9300000002</v>
      </c>
      <c r="E14" s="18">
        <f>D14/'Апрель 14'!D7</f>
        <v>0.97999012950852438</v>
      </c>
      <c r="F14" s="9">
        <v>4948</v>
      </c>
      <c r="G14" s="18">
        <f>F14/'Апрель 14'!F7</f>
        <v>1.026769039219755</v>
      </c>
      <c r="H14" s="9">
        <v>43010</v>
      </c>
      <c r="I14" s="10">
        <v>510.56</v>
      </c>
      <c r="J14" s="18">
        <f>I14/'Апрель 14'!I7</f>
        <v>0.95424641148325362</v>
      </c>
      <c r="K14" s="3"/>
    </row>
    <row r="15" spans="1:12" s="3" customFormat="1" x14ac:dyDescent="0.2">
      <c r="A15" s="16">
        <f t="shared" si="0"/>
        <v>41743</v>
      </c>
      <c r="B15" s="10">
        <v>1700804.72</v>
      </c>
      <c r="C15" s="10">
        <v>435599.4</v>
      </c>
      <c r="D15" s="13">
        <v>2136404.12</v>
      </c>
      <c r="E15" s="18">
        <f>D15/'Апрель 14'!D8</f>
        <v>0.9588442998874106</v>
      </c>
      <c r="F15" s="9">
        <v>4636</v>
      </c>
      <c r="G15" s="18">
        <f>F15/'Апрель 14'!F8</f>
        <v>0.92222001193554803</v>
      </c>
      <c r="H15" s="9">
        <v>37830</v>
      </c>
      <c r="I15" s="10">
        <v>460.23</v>
      </c>
      <c r="J15" s="18">
        <f>I15/'Апрель 14'!I8</f>
        <v>1.0395979218432347</v>
      </c>
    </row>
    <row r="16" spans="1:12" s="3" customFormat="1" x14ac:dyDescent="0.2">
      <c r="A16" s="16">
        <f t="shared" si="0"/>
        <v>41744</v>
      </c>
      <c r="B16" s="10">
        <v>1911883.7</v>
      </c>
      <c r="C16" s="10">
        <v>499832.3</v>
      </c>
      <c r="D16" s="13">
        <v>2411716</v>
      </c>
      <c r="E16" s="18">
        <f>D16/'Апрель 14'!D9</f>
        <v>1.0662700735991164</v>
      </c>
      <c r="F16" s="9">
        <v>5063</v>
      </c>
      <c r="G16" s="18">
        <f>F16/'Апрель 14'!F9</f>
        <v>1.0148326317899379</v>
      </c>
      <c r="H16" s="9">
        <v>43050</v>
      </c>
      <c r="I16" s="10">
        <v>476.06</v>
      </c>
      <c r="J16" s="18">
        <f>I16/'Апрель 14'!I9</f>
        <v>1.0511139078404097</v>
      </c>
      <c r="L16" s="6"/>
    </row>
    <row r="17" spans="1:11" x14ac:dyDescent="0.2">
      <c r="A17" s="16">
        <f t="shared" si="0"/>
        <v>41745</v>
      </c>
      <c r="B17" s="10">
        <v>2005583.7</v>
      </c>
      <c r="C17" s="10">
        <v>546914.19999999995</v>
      </c>
      <c r="D17" s="13">
        <v>2552497.9</v>
      </c>
      <c r="E17" s="18">
        <f>D17/'Апрель 14'!D10</f>
        <v>1.072327713029156</v>
      </c>
      <c r="F17" s="9">
        <v>5422</v>
      </c>
      <c r="G17" s="18">
        <f>F17/'Апрель 14'!F10</f>
        <v>1.0885364384661715</v>
      </c>
      <c r="H17" s="9">
        <v>45520</v>
      </c>
      <c r="I17" s="10">
        <v>470.59</v>
      </c>
      <c r="J17" s="18">
        <f>I17/'Апрель 14'!I10</f>
        <v>0.9847451242989872</v>
      </c>
    </row>
    <row r="18" spans="1:11" x14ac:dyDescent="0.2">
      <c r="A18" s="16">
        <f t="shared" si="0"/>
        <v>41746</v>
      </c>
      <c r="B18" s="13">
        <v>2100227.84</v>
      </c>
      <c r="C18" s="13">
        <v>589776.80000000005</v>
      </c>
      <c r="D18" s="13">
        <v>2690004.64</v>
      </c>
      <c r="E18" s="18">
        <f>D18/'Апрель 14'!D11</f>
        <v>1.1064698942647677</v>
      </c>
      <c r="F18" s="11">
        <v>5265</v>
      </c>
      <c r="G18" s="18">
        <f>F18/'Апрель 14'!F11</f>
        <v>1.0301310898063001</v>
      </c>
      <c r="H18" s="11">
        <v>45081</v>
      </c>
      <c r="I18" s="8">
        <v>510.63</v>
      </c>
      <c r="J18" s="18">
        <f>I18/'Апрель 14'!I11</f>
        <v>1.0743320008415738</v>
      </c>
      <c r="K18" s="3"/>
    </row>
    <row r="19" spans="1:11" s="3" customFormat="1" x14ac:dyDescent="0.2">
      <c r="A19" s="16">
        <f t="shared" si="0"/>
        <v>41747</v>
      </c>
      <c r="B19" s="11">
        <v>2661298.0299999998</v>
      </c>
      <c r="C19" s="15">
        <v>764479.9</v>
      </c>
      <c r="D19" s="13">
        <v>3425777.93</v>
      </c>
      <c r="E19" s="18">
        <f>D19/'Апрель 14'!D12</f>
        <v>1.1435298458873144</v>
      </c>
      <c r="F19" s="11">
        <v>6064</v>
      </c>
      <c r="G19" s="18">
        <f>F19/'Апрель 14'!F12</f>
        <v>1.1179941002949854</v>
      </c>
      <c r="H19" s="11">
        <v>54337</v>
      </c>
      <c r="I19" s="8">
        <v>564.66</v>
      </c>
      <c r="J19" s="18">
        <f>I19/'Апрель 14'!I12</f>
        <v>1.0231015926509757</v>
      </c>
    </row>
    <row r="20" spans="1:11" s="3" customFormat="1" x14ac:dyDescent="0.2">
      <c r="A20" s="16">
        <f t="shared" si="0"/>
        <v>41748</v>
      </c>
      <c r="B20" s="13">
        <v>2595152.75</v>
      </c>
      <c r="C20" s="13">
        <v>859861.2</v>
      </c>
      <c r="D20" s="13">
        <v>3455013.95</v>
      </c>
      <c r="E20" s="18">
        <f>D20/'Апрель 14'!D13</f>
        <v>1.1596471922423401</v>
      </c>
      <c r="F20" s="11">
        <v>6109</v>
      </c>
      <c r="G20" s="18">
        <f>F20/'Апрель 14'!F13</f>
        <v>1.1797991502510621</v>
      </c>
      <c r="H20" s="11">
        <v>52500</v>
      </c>
      <c r="I20" s="8">
        <v>565.19000000000005</v>
      </c>
      <c r="J20" s="18">
        <f>I20/'Апрель 14'!I13</f>
        <v>0.98322982446984331</v>
      </c>
    </row>
    <row r="21" spans="1:11" x14ac:dyDescent="0.2">
      <c r="A21" s="16">
        <f t="shared" si="0"/>
        <v>41749</v>
      </c>
      <c r="B21" s="13">
        <v>1683119.94</v>
      </c>
      <c r="C21" s="11">
        <v>552571.66</v>
      </c>
      <c r="D21" s="13">
        <v>2235691.6</v>
      </c>
      <c r="E21" s="18">
        <f>D21/'Апрель 14'!D14</f>
        <v>0.88444447245307878</v>
      </c>
      <c r="F21" s="12">
        <v>4943</v>
      </c>
      <c r="G21" s="18">
        <f>F21/'Апрель 14'!F14</f>
        <v>0.99898949070331444</v>
      </c>
      <c r="H21" s="12">
        <v>36153</v>
      </c>
      <c r="I21" s="8">
        <v>451.84</v>
      </c>
      <c r="J21" s="18">
        <f>I21/'Апрель 14'!I14</f>
        <v>0.88498903165151988</v>
      </c>
    </row>
    <row r="22" spans="1:11" s="3" customFormat="1" x14ac:dyDescent="0.2">
      <c r="A22" s="16">
        <f t="shared" si="0"/>
        <v>41750</v>
      </c>
      <c r="B22" s="13">
        <v>1574713.49</v>
      </c>
      <c r="C22" s="10">
        <v>418393.4</v>
      </c>
      <c r="D22" s="13">
        <v>1993106.89</v>
      </c>
      <c r="E22" s="18">
        <f>D22/'Апрель 14'!D15</f>
        <v>0.93292597188962534</v>
      </c>
      <c r="F22" s="11">
        <v>4754</v>
      </c>
      <c r="G22" s="18">
        <f>F22/'Апрель 14'!F15</f>
        <v>1.0254529767040552</v>
      </c>
      <c r="H22" s="11">
        <v>36521</v>
      </c>
      <c r="I22" s="8">
        <v>418.9</v>
      </c>
      <c r="J22" s="18">
        <f>I22/'Апрель 14'!I15</f>
        <v>0.91019707537535577</v>
      </c>
    </row>
    <row r="23" spans="1:11" s="3" customFormat="1" x14ac:dyDescent="0.2">
      <c r="A23" s="16">
        <f t="shared" si="0"/>
        <v>41751</v>
      </c>
      <c r="B23" s="11">
        <v>1698055.2</v>
      </c>
      <c r="C23" s="11">
        <v>438740.9</v>
      </c>
      <c r="D23" s="13">
        <v>2136796.1</v>
      </c>
      <c r="E23" s="18">
        <f>D23/'Апрель 14'!D16</f>
        <v>0.88600651983898604</v>
      </c>
      <c r="F23" s="11">
        <v>4902</v>
      </c>
      <c r="G23" s="18">
        <f>F23/'Апрель 14'!F16</f>
        <v>0.96820067153861344</v>
      </c>
      <c r="H23" s="11">
        <v>37977</v>
      </c>
      <c r="I23" s="8">
        <v>435.64</v>
      </c>
      <c r="J23" s="18">
        <f>I23/'Апрель 14'!I16</f>
        <v>0.91509473595765234</v>
      </c>
    </row>
    <row r="24" spans="1:11" x14ac:dyDescent="0.2">
      <c r="A24" s="16">
        <f t="shared" si="0"/>
        <v>41752</v>
      </c>
      <c r="B24" s="11">
        <v>1728180.29</v>
      </c>
      <c r="C24" s="11">
        <v>503423.7</v>
      </c>
      <c r="D24" s="13">
        <v>2231603.9900000002</v>
      </c>
      <c r="E24" s="18">
        <f>D24/'Апрель 14'!D17</f>
        <v>0.87428239999727342</v>
      </c>
      <c r="F24" s="11">
        <v>4847</v>
      </c>
      <c r="G24" s="18">
        <f>F24/'Апрель 14'!F17</f>
        <v>0.89395057174474368</v>
      </c>
      <c r="H24" s="11">
        <v>39287</v>
      </c>
      <c r="I24" s="8">
        <v>460.22</v>
      </c>
      <c r="J24" s="18">
        <f>I24/'Апрель 14'!I17</f>
        <v>0.97796383263562769</v>
      </c>
    </row>
    <row r="25" spans="1:11" x14ac:dyDescent="0.2">
      <c r="A25" s="16">
        <f t="shared" si="0"/>
        <v>41753</v>
      </c>
      <c r="B25" s="13">
        <v>1716069.96</v>
      </c>
      <c r="C25" s="13">
        <v>524550.40000000002</v>
      </c>
      <c r="D25" s="13">
        <v>2240620.36</v>
      </c>
      <c r="E25" s="18">
        <f>D25/'Апрель 14'!D18</f>
        <v>0.83294293499805994</v>
      </c>
      <c r="F25" s="11">
        <v>4787</v>
      </c>
      <c r="G25" s="18">
        <f>F25/'Апрель 14'!F18</f>
        <v>0.9092117758784426</v>
      </c>
      <c r="H25" s="11">
        <v>38835</v>
      </c>
      <c r="I25" s="8">
        <v>467.67</v>
      </c>
      <c r="J25" s="18">
        <f>I25/'Апрель 14'!I18</f>
        <v>0.91586863286528408</v>
      </c>
    </row>
    <row r="26" spans="1:11" s="3" customFormat="1" x14ac:dyDescent="0.2">
      <c r="A26" s="16">
        <f t="shared" si="0"/>
        <v>41754</v>
      </c>
      <c r="B26" s="13">
        <v>2118006.9900000002</v>
      </c>
      <c r="C26" s="13">
        <v>684718.9</v>
      </c>
      <c r="D26" s="13">
        <v>2802725.89</v>
      </c>
      <c r="E26" s="18">
        <f>D26/'Апрель 14'!D19</f>
        <v>0.81812830465633835</v>
      </c>
      <c r="F26" s="11">
        <v>5227</v>
      </c>
      <c r="G26" s="18">
        <f>F26/'Апрель 14'!F19</f>
        <v>0.86197229551451182</v>
      </c>
      <c r="H26" s="11">
        <v>45459</v>
      </c>
      <c r="I26" s="8">
        <v>535.59</v>
      </c>
      <c r="J26" s="18">
        <f>I26/'Апрель 14'!I19</f>
        <v>0.94851769206248016</v>
      </c>
    </row>
    <row r="27" spans="1:11" s="3" customFormat="1" x14ac:dyDescent="0.2">
      <c r="A27" s="16">
        <f t="shared" si="0"/>
        <v>41755</v>
      </c>
      <c r="B27" s="13">
        <v>2117592.0099999998</v>
      </c>
      <c r="C27" s="13">
        <v>669527.80000000005</v>
      </c>
      <c r="D27" s="13">
        <v>2787119.81</v>
      </c>
      <c r="E27" s="18">
        <f>D27/'Апрель 14'!D20</f>
        <v>0.80668843898589759</v>
      </c>
      <c r="F27" s="11">
        <v>5314</v>
      </c>
      <c r="G27" s="18">
        <f>F27/'Апрель 14'!F20</f>
        <v>0.86986413488295955</v>
      </c>
      <c r="H27" s="11">
        <v>45287</v>
      </c>
      <c r="I27" s="8">
        <v>523.79999999999995</v>
      </c>
      <c r="J27" s="18">
        <f>I27/'Апрель 14'!I20</f>
        <v>0.9267679895256461</v>
      </c>
    </row>
    <row r="28" spans="1:11" x14ac:dyDescent="0.2">
      <c r="A28" s="16">
        <f t="shared" si="0"/>
        <v>41756</v>
      </c>
      <c r="B28" s="13">
        <v>1926164.52</v>
      </c>
      <c r="C28" s="13">
        <v>633017.07999999996</v>
      </c>
      <c r="D28" s="13">
        <v>2559181.6</v>
      </c>
      <c r="E28" s="18">
        <f>D28/'Апрель 14'!D21</f>
        <v>1.1446934809792191</v>
      </c>
      <c r="F28" s="11">
        <v>5218</v>
      </c>
      <c r="G28" s="18">
        <f>F28/'Апрель 14'!F21</f>
        <v>1.05563423022456</v>
      </c>
      <c r="H28" s="11">
        <v>43045</v>
      </c>
      <c r="I28" s="8">
        <v>490.36</v>
      </c>
      <c r="J28" s="18">
        <f>I28/'Апрель 14'!I21</f>
        <v>1.0852514164305951</v>
      </c>
    </row>
    <row r="29" spans="1:11" x14ac:dyDescent="0.2">
      <c r="A29" s="16">
        <f t="shared" si="0"/>
        <v>41757</v>
      </c>
      <c r="B29" s="13">
        <v>1737073.4</v>
      </c>
      <c r="C29" s="13">
        <v>492895.63</v>
      </c>
      <c r="D29" s="13">
        <v>2229969.0299999998</v>
      </c>
      <c r="E29" s="18">
        <f>D29/'Апрель 14'!D20</f>
        <v>0.6454298194657071</v>
      </c>
      <c r="F29" s="11">
        <v>4973</v>
      </c>
      <c r="G29" s="18">
        <f>F29/'Апрель 14'!F20</f>
        <v>0.81404485185791453</v>
      </c>
      <c r="H29" s="11">
        <v>38689</v>
      </c>
      <c r="I29" s="8">
        <v>447.78</v>
      </c>
      <c r="J29" s="18">
        <f>I29/'Апрель 14'!I20</f>
        <v>0.79226454820502823</v>
      </c>
    </row>
    <row r="30" spans="1:11" x14ac:dyDescent="0.2">
      <c r="A30" s="16">
        <f t="shared" si="0"/>
        <v>41758</v>
      </c>
      <c r="B30" s="13">
        <v>1737073.4</v>
      </c>
      <c r="C30" s="13">
        <v>492895.63</v>
      </c>
      <c r="D30" s="13">
        <v>2229969.0299999998</v>
      </c>
      <c r="E30" s="18">
        <f>D30/'Апрель 14'!D21</f>
        <v>0.99744035805296205</v>
      </c>
      <c r="F30" s="11">
        <v>4973</v>
      </c>
      <c r="G30" s="18">
        <f>F30/'Апрель 14'!F21</f>
        <v>1.0060691887517701</v>
      </c>
      <c r="H30" s="11">
        <v>38689</v>
      </c>
      <c r="I30" s="8">
        <v>447.78</v>
      </c>
      <c r="J30" s="18">
        <f>I30/'Апрель 14'!I21</f>
        <v>0.99101451841359778</v>
      </c>
    </row>
    <row r="31" spans="1:11" s="3" customFormat="1" x14ac:dyDescent="0.2">
      <c r="A31" s="16">
        <f t="shared" si="0"/>
        <v>41759</v>
      </c>
      <c r="B31" s="13">
        <v>1737073.4</v>
      </c>
      <c r="C31" s="13">
        <v>492895.63</v>
      </c>
      <c r="D31" s="13">
        <v>2229969.0299999998</v>
      </c>
      <c r="E31" s="18">
        <f>D31/'Апрель 14'!D22</f>
        <v>1.1188406608739383</v>
      </c>
      <c r="F31" s="11">
        <v>4973</v>
      </c>
      <c r="G31" s="18">
        <f>F31/'Апрель 14'!F22</f>
        <v>1.0460664703407656</v>
      </c>
      <c r="H31" s="11">
        <v>38689</v>
      </c>
      <c r="I31" s="8">
        <v>447.78</v>
      </c>
      <c r="J31" s="18">
        <f>I31/'Апрель 14'!I22</f>
        <v>1.0689424683695392</v>
      </c>
    </row>
    <row r="32" spans="1:11" x14ac:dyDescent="0.2">
      <c r="A32" s="39"/>
      <c r="B32" s="40"/>
      <c r="C32" s="40"/>
      <c r="D32" s="40"/>
      <c r="E32" s="40"/>
      <c r="F32" s="40"/>
      <c r="G32" s="40"/>
      <c r="H32" s="40"/>
      <c r="I32" s="40"/>
      <c r="J32" s="40"/>
    </row>
    <row r="33" spans="1:10" x14ac:dyDescent="0.2">
      <c r="A33" s="29"/>
      <c r="B33" s="31"/>
      <c r="C33" s="31"/>
      <c r="D33" s="31"/>
      <c r="E33" s="30"/>
      <c r="F33" s="31"/>
      <c r="G33" s="30"/>
      <c r="H33" s="31"/>
      <c r="I33" s="31"/>
      <c r="J33" s="30"/>
    </row>
    <row r="34" spans="1:10" x14ac:dyDescent="0.2">
      <c r="A34" s="41"/>
      <c r="D34" s="42"/>
    </row>
  </sheetData>
  <conditionalFormatting sqref="B2:J28 B31:J31">
    <cfRule type="expression" dxfId="6" priority="3" stopIfTrue="1">
      <formula>WEEKDAY($A2,2)&gt;5</formula>
    </cfRule>
  </conditionalFormatting>
  <conditionalFormatting sqref="B29:J29">
    <cfRule type="expression" dxfId="3" priority="2" stopIfTrue="1">
      <formula>WEEKDAY($A29,2)&gt;5</formula>
    </cfRule>
  </conditionalFormatting>
  <conditionalFormatting sqref="B30:J30">
    <cfRule type="expression" dxfId="1" priority="1" stopIfTrue="1">
      <formula>WEEKDAY($A30,2)&gt;5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N32"/>
  <sheetViews>
    <sheetView workbookViewId="0">
      <selection activeCell="B3" sqref="B3"/>
    </sheetView>
  </sheetViews>
  <sheetFormatPr defaultRowHeight="12.75" x14ac:dyDescent="0.2"/>
  <cols>
    <col min="1" max="1" width="10.5703125" customWidth="1"/>
    <col min="2" max="2" width="13.42578125" customWidth="1"/>
    <col min="3" max="4" width="14.28515625" customWidth="1"/>
    <col min="5" max="5" width="9.28515625" customWidth="1"/>
    <col min="6" max="6" width="12.5703125" customWidth="1"/>
    <col min="7" max="7" width="9.28515625" customWidth="1"/>
    <col min="8" max="8" width="14.28515625" customWidth="1"/>
    <col min="9" max="9" width="11.7109375" customWidth="1"/>
    <col min="10" max="10" width="9.28515625" customWidth="1"/>
    <col min="14" max="14" width="11" bestFit="1" customWidth="1"/>
  </cols>
  <sheetData>
    <row r="1" spans="1:14" x14ac:dyDescent="0.2">
      <c r="A1" s="38" t="s">
        <v>0</v>
      </c>
      <c r="B1" s="38" t="s">
        <v>1</v>
      </c>
      <c r="C1" s="38" t="s">
        <v>2</v>
      </c>
      <c r="D1" s="38" t="s">
        <v>3</v>
      </c>
      <c r="E1" s="38" t="s">
        <v>7</v>
      </c>
      <c r="F1" s="38" t="s">
        <v>4</v>
      </c>
      <c r="G1" s="38" t="s">
        <v>7</v>
      </c>
      <c r="H1" s="38" t="s">
        <v>5</v>
      </c>
      <c r="I1" s="38" t="s">
        <v>6</v>
      </c>
      <c r="J1" s="38" t="s">
        <v>7</v>
      </c>
    </row>
    <row r="2" spans="1:14" s="3" customFormat="1" x14ac:dyDescent="0.2">
      <c r="A2" s="16">
        <v>42036</v>
      </c>
      <c r="B2" s="20">
        <v>1613234.59</v>
      </c>
      <c r="C2" s="20">
        <v>584157.68000000005</v>
      </c>
      <c r="D2" s="17">
        <v>2197392.27</v>
      </c>
      <c r="E2" s="18" t="e">
        <f>D2/#REF!</f>
        <v>#REF!</v>
      </c>
      <c r="F2" s="21">
        <v>4043</v>
      </c>
      <c r="G2" s="18" t="e">
        <f>F2/#REF!</f>
        <v>#REF!</v>
      </c>
      <c r="H2" s="21">
        <v>36679</v>
      </c>
      <c r="I2" s="20">
        <v>542.42999999999995</v>
      </c>
      <c r="J2" s="18" t="e">
        <f>I2/#REF!</f>
        <v>#REF!</v>
      </c>
    </row>
    <row r="3" spans="1:14" x14ac:dyDescent="0.2">
      <c r="A3" s="16">
        <v>42037</v>
      </c>
      <c r="B3" s="22">
        <v>1434032.2</v>
      </c>
      <c r="C3" s="22">
        <v>471314.5</v>
      </c>
      <c r="D3" s="23">
        <v>1905346.7</v>
      </c>
      <c r="E3" s="18" t="e">
        <f>D3/#REF!</f>
        <v>#REF!</v>
      </c>
      <c r="F3" s="35">
        <v>4082</v>
      </c>
      <c r="G3" s="18" t="e">
        <f>F3/#REF!</f>
        <v>#REF!</v>
      </c>
      <c r="H3" s="35">
        <v>33289</v>
      </c>
      <c r="I3" s="22">
        <v>466.54</v>
      </c>
      <c r="J3" s="18" t="e">
        <f>I3/#REF!</f>
        <v>#REF!</v>
      </c>
    </row>
    <row r="4" spans="1:14" x14ac:dyDescent="0.2">
      <c r="A4" s="16">
        <v>42038</v>
      </c>
      <c r="B4" s="10">
        <v>1503526.97</v>
      </c>
      <c r="C4" s="10">
        <v>465897.5</v>
      </c>
      <c r="D4" s="13">
        <v>1969424.47</v>
      </c>
      <c r="E4" s="18" t="e">
        <f>D4/#REF!</f>
        <v>#REF!</v>
      </c>
      <c r="F4" s="9">
        <v>4057</v>
      </c>
      <c r="G4" s="18" t="e">
        <f>F4/#REF!</f>
        <v>#REF!</v>
      </c>
      <c r="H4" s="9">
        <v>33152</v>
      </c>
      <c r="I4" s="10">
        <v>484.84</v>
      </c>
      <c r="J4" s="18" t="e">
        <f>I4/#REF!</f>
        <v>#REF!</v>
      </c>
      <c r="N4" s="45">
        <v>42005</v>
      </c>
    </row>
    <row r="5" spans="1:14" s="5" customFormat="1" x14ac:dyDescent="0.2">
      <c r="A5" s="16">
        <v>42039</v>
      </c>
      <c r="B5" s="10">
        <v>1607386.64</v>
      </c>
      <c r="C5" s="14">
        <v>516543.5</v>
      </c>
      <c r="D5" s="13">
        <v>2123930.14</v>
      </c>
      <c r="E5" s="18" t="e">
        <f>D5/#REF!</f>
        <v>#REF!</v>
      </c>
      <c r="F5" s="9">
        <v>4269</v>
      </c>
      <c r="G5" s="18" t="e">
        <f>F5/#REF!</f>
        <v>#REF!</v>
      </c>
      <c r="H5" s="9">
        <v>35852</v>
      </c>
      <c r="I5" s="10">
        <v>495.9</v>
      </c>
      <c r="J5" s="18" t="e">
        <f>I5/#REF!</f>
        <v>#REF!</v>
      </c>
      <c r="N5" s="46">
        <v>41640</v>
      </c>
    </row>
    <row r="6" spans="1:14" s="5" customFormat="1" x14ac:dyDescent="0.2">
      <c r="A6" s="16">
        <v>42040</v>
      </c>
      <c r="B6" s="10">
        <v>1641268.41</v>
      </c>
      <c r="C6" s="10">
        <v>519352.74</v>
      </c>
      <c r="D6" s="13">
        <v>2160621.15</v>
      </c>
      <c r="E6" s="18" t="e">
        <f>D6/#REF!</f>
        <v>#REF!</v>
      </c>
      <c r="F6" s="36">
        <v>4222</v>
      </c>
      <c r="G6" s="18" t="e">
        <f>F6/#REF!</f>
        <v>#REF!</v>
      </c>
      <c r="H6" s="9">
        <v>35127</v>
      </c>
      <c r="I6" s="10">
        <v>510.3</v>
      </c>
      <c r="J6" s="18" t="e">
        <f>I6/#REF!</f>
        <v>#REF!</v>
      </c>
      <c r="N6" s="46"/>
    </row>
    <row r="7" spans="1:14" x14ac:dyDescent="0.2">
      <c r="A7" s="16">
        <v>42041</v>
      </c>
      <c r="B7" s="24">
        <v>2015450.77</v>
      </c>
      <c r="C7" s="24">
        <v>740694.5</v>
      </c>
      <c r="D7" s="23">
        <v>2756145.27</v>
      </c>
      <c r="E7" s="18" t="e">
        <f>D7/#REF!</f>
        <v>#REF!</v>
      </c>
      <c r="F7" s="36">
        <v>4611</v>
      </c>
      <c r="G7" s="18" t="e">
        <f>F7/#REF!</f>
        <v>#REF!</v>
      </c>
      <c r="H7" s="36">
        <v>41008</v>
      </c>
      <c r="I7" s="24">
        <v>596.44000000000005</v>
      </c>
      <c r="J7" s="18" t="e">
        <f>I7/#REF!</f>
        <v>#REF!</v>
      </c>
      <c r="K7" s="5"/>
    </row>
    <row r="8" spans="1:14" s="3" customFormat="1" x14ac:dyDescent="0.2">
      <c r="A8" s="16">
        <v>42042</v>
      </c>
      <c r="B8" s="19">
        <v>1939833.65</v>
      </c>
      <c r="C8" s="19">
        <v>758586.5</v>
      </c>
      <c r="D8" s="17">
        <v>2698420.15</v>
      </c>
      <c r="E8" s="18" t="e">
        <f>D8/#REF!</f>
        <v>#REF!</v>
      </c>
      <c r="F8" s="32">
        <v>4575</v>
      </c>
      <c r="G8" s="18" t="e">
        <f>F8/#REF!</f>
        <v>#REF!</v>
      </c>
      <c r="H8" s="32">
        <v>40426</v>
      </c>
      <c r="I8" s="19">
        <v>588.53</v>
      </c>
      <c r="J8" s="18" t="e">
        <f>I8/#REF!</f>
        <v>#REF!</v>
      </c>
      <c r="K8" s="5"/>
    </row>
    <row r="9" spans="1:14" s="3" customFormat="1" ht="13.5" customHeight="1" x14ac:dyDescent="0.2">
      <c r="A9" s="16">
        <v>42043</v>
      </c>
      <c r="B9" s="19">
        <v>1647668.9</v>
      </c>
      <c r="C9" s="19">
        <v>620510.71999999997</v>
      </c>
      <c r="D9" s="17">
        <v>2268179.62</v>
      </c>
      <c r="E9" s="18">
        <f>D9/'Февраль 15'!D2</f>
        <v>1.0322142527606144</v>
      </c>
      <c r="F9" s="32">
        <v>4212</v>
      </c>
      <c r="G9" s="18">
        <f>F9/'Февраль 15'!F2</f>
        <v>1.0418006430868167</v>
      </c>
      <c r="H9" s="32">
        <v>36790</v>
      </c>
      <c r="I9" s="19">
        <v>537.87</v>
      </c>
      <c r="J9" s="18">
        <f>I9/'Февраль 15'!I2</f>
        <v>0.99159338532160846</v>
      </c>
    </row>
    <row r="10" spans="1:14" x14ac:dyDescent="0.2">
      <c r="A10" s="16">
        <v>42044</v>
      </c>
      <c r="B10" s="10">
        <v>1499245.36</v>
      </c>
      <c r="C10" s="10">
        <v>492786.89</v>
      </c>
      <c r="D10" s="8">
        <v>1992032.25</v>
      </c>
      <c r="E10" s="18">
        <f>D10/'Февраль 15'!D3</f>
        <v>1.0454959456984916</v>
      </c>
      <c r="F10" s="9">
        <v>4000</v>
      </c>
      <c r="G10" s="18">
        <f>F10/'Февраль 15'!F3</f>
        <v>0.97991180793728561</v>
      </c>
      <c r="H10" s="9">
        <v>33042</v>
      </c>
      <c r="I10" s="10">
        <v>496.89</v>
      </c>
      <c r="J10" s="18">
        <f>I10/'Февраль 15'!I3</f>
        <v>1.0650533716294421</v>
      </c>
      <c r="K10" s="3"/>
    </row>
    <row r="11" spans="1:14" x14ac:dyDescent="0.2">
      <c r="A11" s="16">
        <v>42045</v>
      </c>
      <c r="B11" s="10">
        <v>1665145.32</v>
      </c>
      <c r="C11" s="10">
        <v>612821.5</v>
      </c>
      <c r="D11" s="13">
        <v>2277966.8199999998</v>
      </c>
      <c r="E11" s="18">
        <f>D11/'Февраль 15'!D4</f>
        <v>1.1566662518415849</v>
      </c>
      <c r="F11" s="9">
        <v>4362</v>
      </c>
      <c r="G11" s="18">
        <f>F11/'Февраль 15'!F4</f>
        <v>1.0751787034754745</v>
      </c>
      <c r="H11" s="9">
        <v>37612</v>
      </c>
      <c r="I11" s="10">
        <v>521.15</v>
      </c>
      <c r="J11" s="18">
        <f>I11/'Февраль 15'!I4</f>
        <v>1.0748906855869977</v>
      </c>
      <c r="K11" s="3"/>
    </row>
    <row r="12" spans="1:14" s="3" customFormat="1" x14ac:dyDescent="0.2">
      <c r="A12" s="16">
        <v>42046</v>
      </c>
      <c r="B12" s="10">
        <v>1631052.94</v>
      </c>
      <c r="C12" s="10">
        <v>574197</v>
      </c>
      <c r="D12" s="13">
        <v>2205249.94</v>
      </c>
      <c r="E12" s="18">
        <f>D12/'Февраль 15'!D5</f>
        <v>1.0382874174948145</v>
      </c>
      <c r="F12" s="9">
        <v>4330</v>
      </c>
      <c r="G12" s="18">
        <f>F12/'Февраль 15'!F5</f>
        <v>1.0142890606699462</v>
      </c>
      <c r="H12" s="9">
        <v>35755</v>
      </c>
      <c r="I12" s="10">
        <v>508.47</v>
      </c>
      <c r="J12" s="18">
        <f>I12/'Февраль 15'!I5</f>
        <v>1.0253478523895947</v>
      </c>
    </row>
    <row r="13" spans="1:14" s="3" customFormat="1" x14ac:dyDescent="0.2">
      <c r="A13" s="16">
        <v>42047</v>
      </c>
      <c r="B13" s="10">
        <v>1707274.44</v>
      </c>
      <c r="C13" s="10">
        <v>599541</v>
      </c>
      <c r="D13" s="13">
        <v>2306815.44</v>
      </c>
      <c r="E13" s="18">
        <f>D13/'Февраль 15'!D6</f>
        <v>1.06766308383124</v>
      </c>
      <c r="F13" s="9">
        <v>4208</v>
      </c>
      <c r="G13" s="18">
        <f>F13/'Февраль 15'!F6</f>
        <v>0.99668403600189481</v>
      </c>
      <c r="H13" s="9">
        <v>36052</v>
      </c>
      <c r="I13" s="10">
        <v>547.94000000000005</v>
      </c>
      <c r="J13" s="18">
        <f>I13/'Февраль 15'!I6</f>
        <v>1.0737605330197924</v>
      </c>
    </row>
    <row r="14" spans="1:14" x14ac:dyDescent="0.2">
      <c r="A14" s="16">
        <v>42048</v>
      </c>
      <c r="B14" s="10">
        <v>2083175.52</v>
      </c>
      <c r="C14" s="10">
        <v>834143.32</v>
      </c>
      <c r="D14" s="13">
        <v>2917318.84</v>
      </c>
      <c r="E14" s="18">
        <f>D14/'Февраль 15'!D7</f>
        <v>1.0584778936561641</v>
      </c>
      <c r="F14" s="9">
        <v>4818</v>
      </c>
      <c r="G14" s="18">
        <f>F14/'Февраль 15'!F7</f>
        <v>1.0448926480156149</v>
      </c>
      <c r="H14" s="9">
        <v>42922</v>
      </c>
      <c r="I14" s="10">
        <v>604.63</v>
      </c>
      <c r="J14" s="18">
        <f>I14/'Февраль 15'!I7</f>
        <v>1.0137314734088927</v>
      </c>
      <c r="K14" s="3"/>
    </row>
    <row r="15" spans="1:14" s="3" customFormat="1" x14ac:dyDescent="0.2">
      <c r="A15" s="16">
        <v>42049</v>
      </c>
      <c r="B15" s="19">
        <v>2203621.2000000002</v>
      </c>
      <c r="C15" s="19">
        <v>911425.8</v>
      </c>
      <c r="D15" s="17">
        <v>3115047</v>
      </c>
      <c r="E15" s="18">
        <f>D15/'Февраль 15'!D8</f>
        <v>1.154396582756025</v>
      </c>
      <c r="F15" s="32">
        <v>4987</v>
      </c>
      <c r="G15" s="18">
        <f>F15/'Февраль 15'!F8</f>
        <v>1.0900546448087431</v>
      </c>
      <c r="H15" s="32">
        <v>44111</v>
      </c>
      <c r="I15" s="19">
        <v>623.88</v>
      </c>
      <c r="J15" s="18">
        <f>I15/'Февраль 15'!I8</f>
        <v>1.060064907481352</v>
      </c>
    </row>
    <row r="16" spans="1:14" s="3" customFormat="1" x14ac:dyDescent="0.2">
      <c r="A16" s="16">
        <v>42050</v>
      </c>
      <c r="B16" s="19">
        <v>1743055.5</v>
      </c>
      <c r="C16" s="19">
        <v>702990.5</v>
      </c>
      <c r="D16" s="17">
        <v>2446046</v>
      </c>
      <c r="E16" s="18">
        <f>D16/'Февраль 15'!D9</f>
        <v>1.0784181192845741</v>
      </c>
      <c r="F16" s="32">
        <v>4432</v>
      </c>
      <c r="G16" s="18">
        <f>F16/'Февраль 15'!F9</f>
        <v>1.0522317188983856</v>
      </c>
      <c r="H16" s="32">
        <v>38534</v>
      </c>
      <c r="I16" s="19">
        <v>551.78</v>
      </c>
      <c r="J16" s="18">
        <f>I16/'Февраль 15'!I9</f>
        <v>1.0258612675925409</v>
      </c>
      <c r="L16" s="6"/>
    </row>
    <row r="17" spans="1:11" x14ac:dyDescent="0.2">
      <c r="A17" s="16">
        <v>42051</v>
      </c>
      <c r="B17" s="10">
        <v>1617454.54</v>
      </c>
      <c r="C17" s="10">
        <v>511911.06</v>
      </c>
      <c r="D17" s="13">
        <v>2129365.6</v>
      </c>
      <c r="E17" s="18">
        <f>D17/'Февраль 15'!D10</f>
        <v>1.0689413286356182</v>
      </c>
      <c r="F17" s="9">
        <v>4236</v>
      </c>
      <c r="G17" s="18">
        <f>F17/'Февраль 15'!F10</f>
        <v>1.0589999999999999</v>
      </c>
      <c r="H17" s="9">
        <v>33976</v>
      </c>
      <c r="I17" s="10">
        <v>502.09</v>
      </c>
      <c r="J17" s="18">
        <f>I17/'Февраль 15'!I10</f>
        <v>1.0104650928776993</v>
      </c>
    </row>
    <row r="18" spans="1:11" x14ac:dyDescent="0.2">
      <c r="A18" s="16">
        <v>42052</v>
      </c>
      <c r="B18" s="13">
        <v>1705339.68</v>
      </c>
      <c r="C18" s="13">
        <v>602702.1</v>
      </c>
      <c r="D18" s="13">
        <v>2308041.7799999998</v>
      </c>
      <c r="E18" s="18">
        <f>D18/'Февраль 15'!D11</f>
        <v>1.0132025452416378</v>
      </c>
      <c r="F18" s="11">
        <v>4270</v>
      </c>
      <c r="G18" s="18">
        <f>F18/'Февраль 15'!F11</f>
        <v>0.97890875745071071</v>
      </c>
      <c r="H18" s="11">
        <v>35952</v>
      </c>
      <c r="I18" s="8">
        <v>539.39</v>
      </c>
      <c r="J18" s="18">
        <f>I18/'Февраль 15'!I11</f>
        <v>1.0349995202916626</v>
      </c>
      <c r="K18" s="3"/>
    </row>
    <row r="19" spans="1:11" s="3" customFormat="1" x14ac:dyDescent="0.2">
      <c r="A19" s="16">
        <v>42053</v>
      </c>
      <c r="B19" s="11">
        <v>1618719.68</v>
      </c>
      <c r="C19" s="15">
        <v>535251.18999999994</v>
      </c>
      <c r="D19" s="13">
        <v>2153970.87</v>
      </c>
      <c r="E19" s="18">
        <f>D19/'Февраль 15'!D12</f>
        <v>0.97674682172307425</v>
      </c>
      <c r="F19" s="11">
        <v>4089</v>
      </c>
      <c r="G19" s="18">
        <f>F19/'Февраль 15'!F12</f>
        <v>0.94434180138568125</v>
      </c>
      <c r="H19" s="11">
        <v>33381</v>
      </c>
      <c r="I19" s="8">
        <v>525.49</v>
      </c>
      <c r="J19" s="18">
        <f>I19/'Февраль 15'!I12</f>
        <v>1.0334729679233778</v>
      </c>
    </row>
    <row r="20" spans="1:11" s="3" customFormat="1" x14ac:dyDescent="0.2">
      <c r="A20" s="16">
        <v>42054</v>
      </c>
      <c r="B20" s="13">
        <v>1776597.9</v>
      </c>
      <c r="C20" s="13">
        <v>676277.5</v>
      </c>
      <c r="D20" s="13">
        <v>2452875</v>
      </c>
      <c r="E20" s="18">
        <f>D20/'Февраль 15'!D13</f>
        <v>1.0633165347636133</v>
      </c>
      <c r="F20" s="11">
        <v>4445</v>
      </c>
      <c r="G20" s="18">
        <f>F20/'Февраль 15'!F13</f>
        <v>1.0563212927756653</v>
      </c>
      <c r="H20" s="11">
        <v>37191</v>
      </c>
      <c r="I20" s="8">
        <v>551.08000000000004</v>
      </c>
      <c r="J20" s="18">
        <f>I20/'Февраль 15'!I13</f>
        <v>1.0057305544402673</v>
      </c>
    </row>
    <row r="21" spans="1:11" x14ac:dyDescent="0.2">
      <c r="A21" s="16">
        <v>42055</v>
      </c>
      <c r="B21" s="13">
        <v>2079139.71</v>
      </c>
      <c r="C21" s="44">
        <v>752987</v>
      </c>
      <c r="D21" s="13">
        <v>2832126.71</v>
      </c>
      <c r="E21" s="18">
        <f>D21/'Февраль 15'!D14</f>
        <v>0.9707977993930893</v>
      </c>
      <c r="F21" s="12">
        <v>4692</v>
      </c>
      <c r="G21" s="18">
        <f>F21/'Февраль 15'!F14</f>
        <v>0.9738480697384807</v>
      </c>
      <c r="H21" s="12">
        <v>41133</v>
      </c>
      <c r="I21" s="8">
        <v>603.22</v>
      </c>
      <c r="J21" s="18">
        <f>I21/'Февраль 15'!I14</f>
        <v>0.99766799530291261</v>
      </c>
    </row>
    <row r="22" spans="1:11" s="3" customFormat="1" x14ac:dyDescent="0.2">
      <c r="A22" s="16">
        <v>42056</v>
      </c>
      <c r="B22" s="17">
        <v>2184702.9300000002</v>
      </c>
      <c r="C22" s="19">
        <v>901089.3</v>
      </c>
      <c r="D22" s="17">
        <v>3085792.23</v>
      </c>
      <c r="E22" s="18">
        <f>D22/'Февраль 15'!D15</f>
        <v>0.99060856224641236</v>
      </c>
      <c r="F22" s="33">
        <v>4768</v>
      </c>
      <c r="G22" s="18">
        <f>F22/'Февраль 15'!F15</f>
        <v>0.95608582314016444</v>
      </c>
      <c r="H22" s="33">
        <v>42846</v>
      </c>
      <c r="I22" s="20">
        <v>645.97</v>
      </c>
      <c r="J22" s="18">
        <f>I22/'Февраль 15'!I15</f>
        <v>1.03540745015067</v>
      </c>
    </row>
    <row r="23" spans="1:11" s="3" customFormat="1" x14ac:dyDescent="0.2">
      <c r="A23" s="16">
        <v>42057</v>
      </c>
      <c r="B23" s="33">
        <v>2069965.4</v>
      </c>
      <c r="C23" s="33">
        <v>818404.5</v>
      </c>
      <c r="D23" s="17">
        <v>2888369</v>
      </c>
      <c r="E23" s="18">
        <f>D23/'Февраль 15'!D16</f>
        <v>1.1808318404478084</v>
      </c>
      <c r="F23" s="33">
        <v>4824</v>
      </c>
      <c r="G23" s="18">
        <f>F23/'Февраль 15'!F16</f>
        <v>1.0884476534296028</v>
      </c>
      <c r="H23" s="33">
        <v>39462</v>
      </c>
      <c r="I23" s="20">
        <v>598.01</v>
      </c>
      <c r="J23" s="18">
        <f>I23/'Февраль 15'!I16</f>
        <v>1.0837833919315669</v>
      </c>
    </row>
    <row r="24" spans="1:11" x14ac:dyDescent="0.2">
      <c r="A24" s="16">
        <v>42058</v>
      </c>
      <c r="B24" s="11">
        <v>1964899.4</v>
      </c>
      <c r="C24" s="11">
        <v>782425.1</v>
      </c>
      <c r="D24" s="13">
        <v>2747324.5</v>
      </c>
      <c r="E24" s="18">
        <f>D24/'Февраль 15'!D17</f>
        <v>1.2902079849510106</v>
      </c>
      <c r="F24" s="11">
        <v>4694</v>
      </c>
      <c r="G24" s="18">
        <f>F24/'Февраль 15'!F17</f>
        <v>1.1081208687440982</v>
      </c>
      <c r="H24" s="11">
        <v>38591</v>
      </c>
      <c r="I24" s="8">
        <v>584.66</v>
      </c>
      <c r="J24" s="18">
        <f>I24/'Февраль 15'!I17</f>
        <v>1.1644525881814016</v>
      </c>
    </row>
    <row r="25" spans="1:11" x14ac:dyDescent="0.2">
      <c r="A25" s="16">
        <v>42059</v>
      </c>
      <c r="B25" s="13">
        <v>1391868.49</v>
      </c>
      <c r="C25" s="13">
        <v>472567.5</v>
      </c>
      <c r="D25" s="13">
        <v>1864435.99</v>
      </c>
      <c r="E25" s="18">
        <f>D25/'Февраль 15'!D18</f>
        <v>0.80779993072742395</v>
      </c>
      <c r="F25" s="11">
        <v>3860</v>
      </c>
      <c r="G25" s="18">
        <f>F25/'Февраль 15'!F18</f>
        <v>0.90398126463700235</v>
      </c>
      <c r="H25" s="11">
        <v>30422</v>
      </c>
      <c r="I25" s="8">
        <v>482.26</v>
      </c>
      <c r="J25" s="18">
        <f>I25/'Февраль 15'!I18</f>
        <v>0.89408405791727696</v>
      </c>
    </row>
    <row r="26" spans="1:11" s="3" customFormat="1" x14ac:dyDescent="0.2">
      <c r="A26" s="16">
        <v>42060</v>
      </c>
      <c r="B26" s="13">
        <v>1640842.16</v>
      </c>
      <c r="C26" s="13">
        <v>546451.44999999995</v>
      </c>
      <c r="D26" s="13">
        <v>2187293.61</v>
      </c>
      <c r="E26" s="18">
        <f>D26/'Февраль 15'!D19</f>
        <v>1.0154703763472901</v>
      </c>
      <c r="F26" s="11">
        <v>4303</v>
      </c>
      <c r="G26" s="18">
        <f>F26/'Февраль 15'!F19</f>
        <v>1.0523355343604794</v>
      </c>
      <c r="H26" s="11">
        <v>35164</v>
      </c>
      <c r="I26" s="8">
        <v>507.02</v>
      </c>
      <c r="J26" s="18">
        <f>I26/'Февраль 15'!I19</f>
        <v>0.96485185255666139</v>
      </c>
    </row>
    <row r="27" spans="1:11" s="3" customFormat="1" x14ac:dyDescent="0.2">
      <c r="A27" s="16">
        <v>42061</v>
      </c>
      <c r="B27" s="13">
        <v>1616170.75</v>
      </c>
      <c r="C27" s="13">
        <v>622607.66</v>
      </c>
      <c r="D27" s="13">
        <v>2238778.41</v>
      </c>
      <c r="E27" s="18">
        <f>D27/'Февраль 15'!D20</f>
        <v>0.91271606176425624</v>
      </c>
      <c r="F27" s="11">
        <v>4190</v>
      </c>
      <c r="G27" s="18">
        <f>F27/'Февраль 15'!F20</f>
        <v>0.94263217097862773</v>
      </c>
      <c r="H27" s="11">
        <v>35563</v>
      </c>
      <c r="I27" s="8">
        <v>533.29999999999995</v>
      </c>
      <c r="J27" s="18">
        <f>I27/'Февраль 15'!I20</f>
        <v>0.96773608187558957</v>
      </c>
    </row>
    <row r="28" spans="1:11" x14ac:dyDescent="0.2">
      <c r="A28" s="16">
        <v>42062</v>
      </c>
      <c r="B28" s="13">
        <v>2025372.07</v>
      </c>
      <c r="C28" s="13">
        <v>832784.3</v>
      </c>
      <c r="D28" s="13">
        <v>2858156.37</v>
      </c>
      <c r="E28" s="18">
        <f>D28/'Февраль 15'!D21</f>
        <v>1.0091908529050242</v>
      </c>
      <c r="F28" s="11">
        <v>4688</v>
      </c>
      <c r="G28" s="18">
        <f>F28/'Февраль 15'!F21</f>
        <v>0.99914748508098894</v>
      </c>
      <c r="H28" s="11">
        <v>42819</v>
      </c>
      <c r="I28" s="8">
        <v>608.25</v>
      </c>
      <c r="J28" s="18">
        <f>I28/'Февраль 15'!I21</f>
        <v>1.0083385829382314</v>
      </c>
    </row>
    <row r="29" spans="1:11" s="3" customFormat="1" x14ac:dyDescent="0.2">
      <c r="A29" s="16">
        <v>42063</v>
      </c>
      <c r="B29" s="17">
        <v>2186148.91</v>
      </c>
      <c r="C29" s="17">
        <v>889651.08</v>
      </c>
      <c r="D29" s="17">
        <v>3075799.99</v>
      </c>
      <c r="E29" s="18">
        <f>D29/'Февраль 15'!D22</f>
        <v>0.99676185586869548</v>
      </c>
      <c r="F29" s="33">
        <v>4822</v>
      </c>
      <c r="G29" s="18">
        <f>F29/'Февраль 15'!F22</f>
        <v>1.0113255033557047</v>
      </c>
      <c r="H29" s="33">
        <v>44842</v>
      </c>
      <c r="I29" s="20">
        <v>636.67999999999995</v>
      </c>
      <c r="J29" s="18">
        <f>I29/'Февраль 15'!I22</f>
        <v>0.98561852717618459</v>
      </c>
    </row>
    <row r="30" spans="1:11" x14ac:dyDescent="0.2">
      <c r="A30" s="39"/>
      <c r="B30" s="40"/>
      <c r="C30" s="40"/>
      <c r="D30" s="40"/>
      <c r="E30" s="40"/>
      <c r="F30" s="40"/>
      <c r="G30" s="40"/>
      <c r="H30" s="40"/>
      <c r="I30" s="40"/>
      <c r="J30" s="40"/>
    </row>
    <row r="31" spans="1:11" x14ac:dyDescent="0.2">
      <c r="A31" s="29"/>
      <c r="B31" s="31"/>
      <c r="C31" s="31"/>
      <c r="D31" s="31"/>
      <c r="E31" s="30"/>
      <c r="F31" s="31"/>
      <c r="G31" s="30"/>
      <c r="H31" s="31"/>
      <c r="I31" s="31"/>
      <c r="J31" s="30"/>
    </row>
    <row r="32" spans="1:11" x14ac:dyDescent="0.2">
      <c r="A32" s="41"/>
      <c r="D32" s="42"/>
    </row>
  </sheetData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P34"/>
  <sheetViews>
    <sheetView workbookViewId="0">
      <selection activeCell="A3" sqref="A3"/>
    </sheetView>
  </sheetViews>
  <sheetFormatPr defaultRowHeight="12.75" x14ac:dyDescent="0.2"/>
  <cols>
    <col min="1" max="1" width="10.5703125" customWidth="1"/>
    <col min="2" max="2" width="13.42578125" customWidth="1"/>
    <col min="3" max="4" width="14.28515625" customWidth="1"/>
    <col min="5" max="6" width="9.28515625" customWidth="1"/>
    <col min="7" max="7" width="12.5703125" customWidth="1"/>
    <col min="8" max="9" width="9.28515625" customWidth="1"/>
    <col min="10" max="10" width="14.28515625" customWidth="1"/>
    <col min="11" max="11" width="11.7109375" customWidth="1"/>
    <col min="12" max="13" width="9.28515625" customWidth="1"/>
    <col min="16" max="16" width="10.5703125" bestFit="1" customWidth="1"/>
  </cols>
  <sheetData>
    <row r="1" spans="1:16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7</v>
      </c>
      <c r="F1" s="1">
        <v>2014</v>
      </c>
      <c r="G1" s="1" t="s">
        <v>4</v>
      </c>
      <c r="H1" s="1" t="s">
        <v>7</v>
      </c>
      <c r="I1" s="1">
        <v>2014</v>
      </c>
      <c r="J1" s="1" t="s">
        <v>5</v>
      </c>
      <c r="K1" s="1" t="s">
        <v>6</v>
      </c>
      <c r="L1" s="1" t="s">
        <v>7</v>
      </c>
      <c r="M1" s="1">
        <v>2014</v>
      </c>
    </row>
    <row r="2" spans="1:16" s="3" customFormat="1" x14ac:dyDescent="0.2">
      <c r="A2" s="16">
        <v>42064</v>
      </c>
      <c r="B2" s="8">
        <v>1867643.24</v>
      </c>
      <c r="C2" s="8">
        <v>721354.09</v>
      </c>
      <c r="D2" s="13">
        <v>2588997.33</v>
      </c>
      <c r="E2" s="18">
        <f>D2/'Февраль 15'!D23</f>
        <v>0.89635269247107974</v>
      </c>
      <c r="F2" s="49">
        <f ca="1">D2/INDEX(INDIRECT("'"&amp;TEXT($A2-365+MOD($A2-EDATE($A2,-12),7),"ММММ Г")&amp;"'!D2:D32"),DAY($A2-365+MOD($A2-EDATE($A2,-12),7)))</f>
        <v>1.0552576776219686</v>
      </c>
      <c r="G2" s="7">
        <v>4623</v>
      </c>
      <c r="H2" s="18">
        <f>G2/'Февраль 15'!F23</f>
        <v>0.95833333333333337</v>
      </c>
      <c r="I2" s="49">
        <f ca="1">G2/INDEX(INDIRECT("'"&amp;TEXT($A2-365+MOD($A2-EDATE($A2,-12),7),"ММММ Г")&amp;"'!F2:F32"),DAY($A2-365+MOD($A2-EDATE($A2,-12),7)))</f>
        <v>0.95123456790123462</v>
      </c>
      <c r="J2" s="7">
        <v>39939</v>
      </c>
      <c r="K2" s="8">
        <v>558.70000000000005</v>
      </c>
      <c r="L2" s="18">
        <f>K2/'Февраль 15'!I23</f>
        <v>0.93426531328907547</v>
      </c>
      <c r="M2" s="49">
        <f t="array" aca="1" ref="M2" ca="1">K2/INDEX(INDIRECT("'"&amp;TEXT($A2-365+MOD($A2-EDATE($A2,-12),7),"ММММ Г")&amp;"'!I2:I32"),DAY($A2-365+MOD($A2-EDATE($A2,-12),7)))</f>
        <v>1.1076306972502528</v>
      </c>
    </row>
    <row r="3" spans="1:16" x14ac:dyDescent="0.2">
      <c r="A3" s="51">
        <f>A2+1</f>
        <v>42065</v>
      </c>
      <c r="B3" s="47">
        <v>1594377.89</v>
      </c>
      <c r="C3" s="47">
        <v>533674.5</v>
      </c>
      <c r="D3" s="13">
        <v>2128052.39</v>
      </c>
      <c r="E3" s="18">
        <f>D3/'Февраль 15'!D24</f>
        <v>0.77459083919646188</v>
      </c>
      <c r="F3" s="49">
        <f t="shared" ref="F3:F32" ca="1" si="0">D3/INDEX(INDIRECT("'"&amp;TEXT($A3-365+MOD($A3-EDATE($A3,-12),7),"ММММ Г")&amp;"'!D2:D32"),DAY($A3-365+MOD($A3-EDATE($A3,-12),7)))</f>
        <v>1.006183198149077</v>
      </c>
      <c r="G3" s="48">
        <v>4187</v>
      </c>
      <c r="H3" s="18">
        <f>G3/'Февраль 15'!F24</f>
        <v>0.89198977417980396</v>
      </c>
      <c r="I3" s="49">
        <f t="shared" ref="I3:I32" ca="1" si="1">G3/INDEX(INDIRECT("'"&amp;TEXT($A3-365+MOD($A3-EDATE($A3,-12),7),"ММММ Г")&amp;"'!F2:F32"),DAY($A3-365+MOD($A3-EDATE($A3,-12),7)))</f>
        <v>0.89427595044852626</v>
      </c>
      <c r="J3" s="48">
        <v>34543</v>
      </c>
      <c r="K3" s="47">
        <v>507.16</v>
      </c>
      <c r="L3" s="18">
        <f>K3/'Февраль 15'!I24</f>
        <v>0.8674443266171793</v>
      </c>
      <c r="M3" s="49">
        <f t="array" aca="1" ref="M3" ca="1">K3/INDEX(INDIRECT("'"&amp;TEXT($A3-365+MOD($A3-EDATE($A3,-12),7),"ММММ Г")&amp;"'!I2:I32"),DAY($A3-365+MOD($A3-EDATE($A3,-12),7)))</f>
        <v>1.1234272550062023</v>
      </c>
      <c r="P3" s="50"/>
    </row>
    <row r="4" spans="1:16" x14ac:dyDescent="0.2">
      <c r="A4" s="51">
        <f t="shared" ref="A4:A32" si="2">A3+1</f>
        <v>42066</v>
      </c>
      <c r="B4" s="10">
        <v>1660575.13</v>
      </c>
      <c r="C4" s="10">
        <v>560794.32999999996</v>
      </c>
      <c r="D4" s="13">
        <v>2221369.46</v>
      </c>
      <c r="E4" s="18">
        <f>D4/'Февраль 15'!D25</f>
        <v>1.191443134499887</v>
      </c>
      <c r="F4" s="49">
        <f t="shared" ca="1" si="0"/>
        <v>0.95675702030222887</v>
      </c>
      <c r="G4" s="9">
        <v>4286</v>
      </c>
      <c r="H4" s="18">
        <f>G4/'Февраль 15'!F25</f>
        <v>1.110362694300518</v>
      </c>
      <c r="I4" s="49">
        <f t="shared" ca="1" si="1"/>
        <v>0.89161639276055749</v>
      </c>
      <c r="J4" s="9">
        <v>34754</v>
      </c>
      <c r="K4" s="10">
        <v>516.84</v>
      </c>
      <c r="L4" s="18">
        <f>K4/'Февраль 15'!I25</f>
        <v>1.0717040600505952</v>
      </c>
      <c r="M4" s="49">
        <f t="array" aca="1" ref="M4" ca="1">K4/INDEX(INDIRECT("'"&amp;TEXT($A4-365+MOD($A4-EDATE($A4,-12),7),"ММММ Г")&amp;"'!I2:I32"),DAY($A4-365+MOD($A4-EDATE($A4,-12),7)))</f>
        <v>1.0702837026299441</v>
      </c>
    </row>
    <row r="5" spans="1:16" s="5" customFormat="1" x14ac:dyDescent="0.2">
      <c r="A5" s="51">
        <f t="shared" si="2"/>
        <v>42067</v>
      </c>
      <c r="B5" s="10">
        <v>1758136.79</v>
      </c>
      <c r="C5" s="14">
        <v>527499</v>
      </c>
      <c r="D5" s="13">
        <v>2285635.79</v>
      </c>
      <c r="E5" s="18">
        <f>D5/'Февраль 15'!D26</f>
        <v>1.0449606671689586</v>
      </c>
      <c r="F5" s="49">
        <f t="shared" ca="1" si="0"/>
        <v>0.96857953623590387</v>
      </c>
      <c r="G5" s="9">
        <v>4292</v>
      </c>
      <c r="H5" s="18">
        <f>G5/'Февраль 15'!F26</f>
        <v>0.99744364396932372</v>
      </c>
      <c r="I5" s="49">
        <f t="shared" ca="1" si="1"/>
        <v>0.86046511627906974</v>
      </c>
      <c r="J5" s="9">
        <v>35188</v>
      </c>
      <c r="K5" s="10">
        <v>531.29999999999995</v>
      </c>
      <c r="L5" s="18">
        <f>K5/'Февраль 15'!I26</f>
        <v>1.0478876572916256</v>
      </c>
      <c r="M5" s="49">
        <f t="array" aca="1" ref="M5" ca="1">K5/INDEX(INDIRECT("'"&amp;TEXT($A5-365+MOD($A5-EDATE($A5,-12),7),"ММММ Г")&amp;"'!I2:I32"),DAY($A5-365+MOD($A5-EDATE($A5,-12),7)))</f>
        <v>1.123707197394302</v>
      </c>
    </row>
    <row r="6" spans="1:16" s="5" customFormat="1" x14ac:dyDescent="0.2">
      <c r="A6" s="51">
        <f t="shared" si="2"/>
        <v>42068</v>
      </c>
      <c r="B6" s="10">
        <v>2298521.5699999998</v>
      </c>
      <c r="C6" s="10">
        <v>795597.57</v>
      </c>
      <c r="D6" s="13">
        <v>3094119.14</v>
      </c>
      <c r="E6" s="18">
        <f>D6/'Февраль 15'!D27</f>
        <v>1.3820568959301336</v>
      </c>
      <c r="F6" s="49">
        <f t="shared" ca="1" si="0"/>
        <v>0.9980082019955332</v>
      </c>
      <c r="G6" s="9">
        <v>5085</v>
      </c>
      <c r="H6" s="18">
        <f>G6/'Февраль 15'!F27</f>
        <v>1.2136038186157518</v>
      </c>
      <c r="I6" s="49">
        <f t="shared" ca="1" si="1"/>
        <v>0.91358246496586415</v>
      </c>
      <c r="J6" s="9">
        <v>44145</v>
      </c>
      <c r="K6" s="10">
        <v>606.80999999999995</v>
      </c>
      <c r="L6" s="18">
        <f>K6/'Февраль 15'!I27</f>
        <v>1.137839864991562</v>
      </c>
      <c r="M6" s="49">
        <f t="array" aca="1" ref="M6" ca="1">K6/INDEX(INDIRECT("'"&amp;TEXT($A6-365+MOD($A6-EDATE($A6,-12),7),"ММММ Г")&amp;"'!I2:I32"),DAY($A6-365+MOD($A6-EDATE($A6,-12),7)))</f>
        <v>1.0899929945573097</v>
      </c>
    </row>
    <row r="7" spans="1:16" x14ac:dyDescent="0.2">
      <c r="A7" s="51">
        <f t="shared" si="2"/>
        <v>42069</v>
      </c>
      <c r="B7" s="10">
        <v>2453891.1</v>
      </c>
      <c r="C7" s="10">
        <v>827330.2</v>
      </c>
      <c r="D7" s="13">
        <v>3281221.3</v>
      </c>
      <c r="E7" s="18">
        <f>D7/'Февраль 15'!D28</f>
        <v>1.1480202183619506</v>
      </c>
      <c r="F7" s="49">
        <f t="shared" ca="1" si="0"/>
        <v>0.79810735367382124</v>
      </c>
      <c r="G7" s="9">
        <v>4968</v>
      </c>
      <c r="H7" s="18">
        <f>G7/'Февраль 15'!F28</f>
        <v>1.0597269624573378</v>
      </c>
      <c r="I7" s="49">
        <f t="shared" ca="1" si="1"/>
        <v>0.75662503807493142</v>
      </c>
      <c r="J7" s="9">
        <v>43799</v>
      </c>
      <c r="K7" s="10">
        <v>659.28</v>
      </c>
      <c r="L7" s="18">
        <f>K7/'Февраль 15'!I28</f>
        <v>1.0838964241676941</v>
      </c>
      <c r="M7" s="49">
        <f t="array" aca="1" ref="M7" ca="1">K7/INDEX(INDIRECT("'"&amp;TEXT($A7-365+MOD($A7-EDATE($A7,-12),7),"ММММ Г")&amp;"'!I2:I32"),DAY($A7-365+MOD($A7-EDATE($A7,-12),7)))</f>
        <v>1.0545274236632063</v>
      </c>
      <c r="N7" s="5"/>
    </row>
    <row r="8" spans="1:16" s="3" customFormat="1" x14ac:dyDescent="0.2">
      <c r="A8" s="51">
        <f t="shared" si="2"/>
        <v>42070</v>
      </c>
      <c r="B8" s="10">
        <v>2817225.89</v>
      </c>
      <c r="C8" s="10">
        <v>1050760.1000000001</v>
      </c>
      <c r="D8" s="13">
        <v>3867985.99</v>
      </c>
      <c r="E8" s="18">
        <f>D8/'Февраль 15'!D29</f>
        <v>1.2575544582143001</v>
      </c>
      <c r="F8" s="49">
        <f t="shared" ca="1" si="0"/>
        <v>0.99026427673761519</v>
      </c>
      <c r="G8" s="9">
        <v>5507</v>
      </c>
      <c r="H8" s="18">
        <f>G8/'Февраль 15'!F29</f>
        <v>1.1420572376607216</v>
      </c>
      <c r="I8" s="49">
        <f t="shared" ca="1" si="1"/>
        <v>0.88281500480923369</v>
      </c>
      <c r="J8" s="9">
        <v>48304</v>
      </c>
      <c r="K8" s="10">
        <v>701.36</v>
      </c>
      <c r="L8" s="18">
        <f>K8/'Февраль 15'!I29</f>
        <v>1.1015894955079475</v>
      </c>
      <c r="M8" s="49">
        <f t="array" aca="1" ref="M8" ca="1">K8/INDEX(INDIRECT("'"&amp;TEXT($A8-365+MOD($A8-EDATE($A8,-12),7),"ММММ Г")&amp;"'!I2:I32"),DAY($A8-365+MOD($A8-EDATE($A8,-12),7)))</f>
        <v>1.1215299987207368</v>
      </c>
      <c r="N8" s="5"/>
    </row>
    <row r="9" spans="1:16" s="3" customFormat="1" ht="13.5" customHeight="1" x14ac:dyDescent="0.2">
      <c r="A9" s="51">
        <f t="shared" si="2"/>
        <v>42071</v>
      </c>
      <c r="B9" s="10">
        <v>2547574.39</v>
      </c>
      <c r="C9" s="10">
        <v>961806</v>
      </c>
      <c r="D9" s="13">
        <v>3509380.39</v>
      </c>
      <c r="E9" s="18">
        <f>D9/'Март 15'!D2</f>
        <v>1.3554978791731702</v>
      </c>
      <c r="F9" s="49">
        <f t="shared" ca="1" si="0"/>
        <v>1.3741822817912508</v>
      </c>
      <c r="G9" s="9">
        <v>5431</v>
      </c>
      <c r="H9" s="18">
        <f>G9/'Март 15'!G2</f>
        <v>1.1747782825005408</v>
      </c>
      <c r="I9" s="49">
        <f t="shared" ca="1" si="1"/>
        <v>1.1129098360655738</v>
      </c>
      <c r="J9" s="9">
        <v>39943</v>
      </c>
      <c r="K9" s="10">
        <v>645.11</v>
      </c>
      <c r="L9" s="18">
        <f>K9/'Март 15'!K2</f>
        <v>1.154662609629497</v>
      </c>
      <c r="M9" s="49">
        <f t="array" aca="1" ref="M9" ca="1">K9/INDEX(INDIRECT("'"&amp;TEXT($A9-365+MOD($A9-EDATE($A9,-12),7),"ММММ Г")&amp;"'!I2:I32"),DAY($A9-365+MOD($A9-EDATE($A9,-12),7)))</f>
        <v>1.234754813765647</v>
      </c>
    </row>
    <row r="10" spans="1:16" x14ac:dyDescent="0.2">
      <c r="A10" s="51">
        <f t="shared" si="2"/>
        <v>42072</v>
      </c>
      <c r="B10" s="10">
        <v>1719838.54</v>
      </c>
      <c r="C10" s="10">
        <v>630865.29</v>
      </c>
      <c r="D10" s="8">
        <v>2350703.83</v>
      </c>
      <c r="E10" s="18">
        <f>D10/'Март 15'!D3</f>
        <v>1.1046268602437932</v>
      </c>
      <c r="F10" s="49">
        <f t="shared" ca="1" si="0"/>
        <v>0.95725924066307166</v>
      </c>
      <c r="G10" s="9">
        <v>4342</v>
      </c>
      <c r="H10" s="18">
        <f>G10/'Март 15'!G3</f>
        <v>1.0370193455935037</v>
      </c>
      <c r="I10" s="49">
        <f t="shared" ca="1" si="1"/>
        <v>0.85742496050552919</v>
      </c>
      <c r="J10" s="9">
        <v>35331</v>
      </c>
      <c r="K10" s="10">
        <v>540.76</v>
      </c>
      <c r="L10" s="18">
        <f>K10/'Март 15'!K3</f>
        <v>1.0662512816468175</v>
      </c>
      <c r="M10" s="49">
        <f t="array" aca="1" ref="M10" ca="1">K10/INDEX(INDIRECT("'"&amp;TEXT($A10-365+MOD($A10-EDATE($A10,-12),7),"ММММ Г")&amp;"'!I2:I32"),DAY($A10-365+MOD($A10-EDATE($A10,-12),7)))</f>
        <v>1.1164653659543717</v>
      </c>
      <c r="N10" s="3"/>
    </row>
    <row r="11" spans="1:16" x14ac:dyDescent="0.2">
      <c r="A11" s="51">
        <f t="shared" si="2"/>
        <v>42073</v>
      </c>
      <c r="B11" s="10">
        <v>1528376.5</v>
      </c>
      <c r="C11" s="10">
        <v>506824.3</v>
      </c>
      <c r="D11" s="13">
        <v>2035197.8</v>
      </c>
      <c r="E11" s="18">
        <f>D11/'Март 15'!D4</f>
        <v>0.91619059172624084</v>
      </c>
      <c r="F11" s="49">
        <f t="shared" ca="1" si="0"/>
        <v>0.9625166424708298</v>
      </c>
      <c r="G11" s="9">
        <v>4026</v>
      </c>
      <c r="H11" s="18">
        <f>G11/'Март 15'!G4</f>
        <v>0.93933737750816615</v>
      </c>
      <c r="I11" s="49">
        <f t="shared" ca="1" si="1"/>
        <v>0.86431945040790037</v>
      </c>
      <c r="J11" s="9">
        <v>32527</v>
      </c>
      <c r="K11" s="10">
        <v>505.01</v>
      </c>
      <c r="L11" s="18">
        <f>K11/'Март 15'!K4</f>
        <v>0.97711090472873607</v>
      </c>
      <c r="M11" s="49">
        <f t="array" aca="1" ref="M11" ca="1">K11/INDEX(INDIRECT("'"&amp;TEXT($A11-365+MOD($A11-EDATE($A11,-12),7),"ММММ Г")&amp;"'!I2:I32"),DAY($A11-365+MOD($A11-EDATE($A11,-12),7)))</f>
        <v>1.1137060315360017</v>
      </c>
      <c r="N11" s="3"/>
    </row>
    <row r="12" spans="1:16" s="3" customFormat="1" x14ac:dyDescent="0.2">
      <c r="A12" s="51">
        <f t="shared" si="2"/>
        <v>42074</v>
      </c>
      <c r="B12" s="10">
        <v>1651048.6</v>
      </c>
      <c r="C12" s="10">
        <v>542812.5</v>
      </c>
      <c r="D12" s="13">
        <v>2193861.1</v>
      </c>
      <c r="E12" s="18">
        <f>D12/'Март 15'!D5</f>
        <v>0.95984719420236242</v>
      </c>
      <c r="F12" s="49">
        <f t="shared" ca="1" si="0"/>
        <v>0.99628033307115371</v>
      </c>
      <c r="G12" s="9">
        <v>4138</v>
      </c>
      <c r="H12" s="18">
        <f>G12/'Март 15'!G5</f>
        <v>0.96411929170549859</v>
      </c>
      <c r="I12" s="49">
        <f t="shared" ca="1" si="1"/>
        <v>0.8640634788055962</v>
      </c>
      <c r="J12" s="9">
        <v>35086</v>
      </c>
      <c r="K12" s="10">
        <v>529.91999999999996</v>
      </c>
      <c r="L12" s="18">
        <f>K12/'Март 15'!K5</f>
        <v>0.9974025974025974</v>
      </c>
      <c r="M12" s="49">
        <f t="array" aca="1" ref="M12" ca="1">K12/INDEX(INDIRECT("'"&amp;TEXT($A12-365+MOD($A12-EDATE($A12,-12),7),"ММММ Г")&amp;"'!I2:I32"),DAY($A12-365+MOD($A12-EDATE($A12,-12),7)))</f>
        <v>1.1548620494268402</v>
      </c>
    </row>
    <row r="13" spans="1:16" s="3" customFormat="1" x14ac:dyDescent="0.2">
      <c r="A13" s="51">
        <f t="shared" si="2"/>
        <v>42075</v>
      </c>
      <c r="B13" s="10">
        <v>1635629.06</v>
      </c>
      <c r="C13" s="10">
        <v>556881</v>
      </c>
      <c r="D13" s="13">
        <v>2192510.06</v>
      </c>
      <c r="E13" s="18">
        <f>D13/'Март 15'!D6</f>
        <v>0.70860557101883281</v>
      </c>
      <c r="F13" s="49">
        <f t="shared" ca="1" si="0"/>
        <v>0.9539486937985282</v>
      </c>
      <c r="G13" s="9">
        <v>4407</v>
      </c>
      <c r="H13" s="18">
        <f>G13/'Март 15'!G6</f>
        <v>0.8666666666666667</v>
      </c>
      <c r="I13" s="49">
        <f t="shared" ca="1" si="1"/>
        <v>0.90104273154774073</v>
      </c>
      <c r="J13" s="9">
        <v>35397</v>
      </c>
      <c r="K13" s="10">
        <v>497.17</v>
      </c>
      <c r="L13" s="18">
        <f>K13/'Март 15'!K6</f>
        <v>0.81931741401756741</v>
      </c>
      <c r="M13" s="49">
        <f t="array" aca="1" ref="M13" ca="1">K13/INDEX(INDIRECT("'"&amp;TEXT($A13-365+MOD($A13-EDATE($A13,-12),7),"ММММ Г")&amp;"'!I2:I32"),DAY($A13-365+MOD($A13-EDATE($A13,-12),7)))</f>
        <v>1.0590929425047397</v>
      </c>
    </row>
    <row r="14" spans="1:16" x14ac:dyDescent="0.2">
      <c r="A14" s="51">
        <f t="shared" si="2"/>
        <v>42076</v>
      </c>
      <c r="B14" s="10">
        <v>1879879.88</v>
      </c>
      <c r="C14" s="10">
        <v>703365.3</v>
      </c>
      <c r="D14" s="13">
        <v>2583245.1800000002</v>
      </c>
      <c r="E14" s="18">
        <f>D14/'Март 15'!D7</f>
        <v>0.78728160761360422</v>
      </c>
      <c r="F14" s="49">
        <f t="shared" ca="1" si="0"/>
        <v>0.95514571873735588</v>
      </c>
      <c r="G14" s="9">
        <v>4620</v>
      </c>
      <c r="H14" s="18">
        <f>G14/'Март 15'!G7</f>
        <v>0.92995169082125606</v>
      </c>
      <c r="I14" s="49">
        <f t="shared" ca="1" si="1"/>
        <v>0.92400000000000004</v>
      </c>
      <c r="J14" s="9">
        <v>39642</v>
      </c>
      <c r="K14" s="10">
        <v>558.17999999999995</v>
      </c>
      <c r="L14" s="18">
        <f>K14/'Март 15'!K7</f>
        <v>0.84665089188205311</v>
      </c>
      <c r="M14" s="49">
        <f t="array" aca="1" ref="M14" ca="1">K14/INDEX(INDIRECT("'"&amp;TEXT($A14-365+MOD($A14-EDATE($A14,-12),7),"ММММ Г")&amp;"'!I2:I32"),DAY($A14-365+MOD($A14-EDATE($A14,-12),7)))</f>
        <v>1.0327486678507991</v>
      </c>
      <c r="N14" s="3"/>
    </row>
    <row r="15" spans="1:16" s="3" customFormat="1" x14ac:dyDescent="0.2">
      <c r="A15" s="51">
        <f t="shared" si="2"/>
        <v>42077</v>
      </c>
      <c r="B15" s="10">
        <v>2057797.85</v>
      </c>
      <c r="C15" s="10">
        <v>789527.42</v>
      </c>
      <c r="D15" s="13">
        <v>2847507.27</v>
      </c>
      <c r="E15" s="18">
        <f>D15/'Март 15'!D8</f>
        <v>0.73617310852772755</v>
      </c>
      <c r="F15" s="49">
        <f t="shared" ca="1" si="0"/>
        <v>0.94374744965124358</v>
      </c>
      <c r="G15" s="9">
        <v>4720</v>
      </c>
      <c r="H15" s="18">
        <f>G15/'Март 15'!G8</f>
        <v>0.85709097512257126</v>
      </c>
      <c r="I15" s="49">
        <f t="shared" ca="1" si="1"/>
        <v>0.92349833692036787</v>
      </c>
      <c r="J15" s="9">
        <v>43144</v>
      </c>
      <c r="K15" s="10">
        <v>602.77</v>
      </c>
      <c r="L15" s="18">
        <f>K15/'Март 15'!K8</f>
        <v>0.85943024980038774</v>
      </c>
      <c r="M15" s="49">
        <f t="array" aca="1" ref="M15" ca="1">K15/INDEX(INDIRECT("'"&amp;TEXT($A15-365+MOD($A15-EDATE($A15,-12),7),"ММММ Г")&amp;"'!I2:I32"),DAY($A15-365+MOD($A15-EDATE($A15,-12),7)))</f>
        <v>1.0216613840912558</v>
      </c>
    </row>
    <row r="16" spans="1:16" s="3" customFormat="1" x14ac:dyDescent="0.2">
      <c r="A16" s="51">
        <f t="shared" si="2"/>
        <v>42078</v>
      </c>
      <c r="B16" s="10">
        <v>1683914.26</v>
      </c>
      <c r="C16" s="10">
        <v>643871.13</v>
      </c>
      <c r="D16" s="13">
        <v>2327785.39</v>
      </c>
      <c r="E16" s="18">
        <f>D16/'Март 15'!D9</f>
        <v>0.66330381187318366</v>
      </c>
      <c r="F16" s="49">
        <f t="shared" ca="1" si="0"/>
        <v>0.88012667839052072</v>
      </c>
      <c r="G16" s="9">
        <v>4402</v>
      </c>
      <c r="H16" s="18">
        <f>G16/'Март 15'!G9</f>
        <v>0.81053213036273242</v>
      </c>
      <c r="I16" s="49">
        <f t="shared" ca="1" si="1"/>
        <v>0.89127353715326985</v>
      </c>
      <c r="J16" s="9">
        <v>38526</v>
      </c>
      <c r="K16" s="10">
        <v>528.08000000000004</v>
      </c>
      <c r="L16" s="18">
        <f>K16/'Март 15'!K9</f>
        <v>0.81858907783168766</v>
      </c>
      <c r="M16" s="49">
        <f t="array" aca="1" ref="M16" ca="1">K16/INDEX(INDIRECT("'"&amp;TEXT($A16-365+MOD($A16-EDATE($A16,-12),7),"ММММ Г")&amp;"'!I2:I32"),DAY($A16-365+MOD($A16-EDATE($A16,-12),7)))</f>
        <v>0.98734224548938954</v>
      </c>
      <c r="O16" s="6"/>
    </row>
    <row r="17" spans="1:14" x14ac:dyDescent="0.2">
      <c r="A17" s="51">
        <f t="shared" si="2"/>
        <v>42079</v>
      </c>
      <c r="B17" s="10">
        <v>1495667.85</v>
      </c>
      <c r="C17" s="10">
        <v>538125</v>
      </c>
      <c r="D17" s="13">
        <v>2033792.85</v>
      </c>
      <c r="E17" s="18">
        <f>D17/'Март 15'!D10</f>
        <v>0.86518464131655415</v>
      </c>
      <c r="F17" s="49">
        <f t="shared" ca="1" si="0"/>
        <v>0.95526188682649771</v>
      </c>
      <c r="G17" s="9">
        <v>4007</v>
      </c>
      <c r="H17" s="18">
        <f>G17/'Март 15'!G10</f>
        <v>0.9228466144633809</v>
      </c>
      <c r="I17" s="49">
        <f t="shared" ca="1" si="1"/>
        <v>0.86581676750216074</v>
      </c>
      <c r="J17" s="9">
        <v>33822</v>
      </c>
      <c r="K17" s="10">
        <v>506.67</v>
      </c>
      <c r="L17" s="18">
        <f>K17/'Март 15'!K10</f>
        <v>0.93695909460758942</v>
      </c>
      <c r="M17" s="49">
        <f t="array" aca="1" ref="M17" ca="1">K17/INDEX(INDIRECT("'"&amp;TEXT($A17-365+MOD($A17-EDATE($A17,-12),7),"ММММ Г")&amp;"'!I2:I32"),DAY($A17-365+MOD($A17-EDATE($A17,-12),7)))</f>
        <v>1.1020794362030712</v>
      </c>
    </row>
    <row r="18" spans="1:14" x14ac:dyDescent="0.2">
      <c r="A18" s="51">
        <f t="shared" si="2"/>
        <v>42080</v>
      </c>
      <c r="B18" s="13">
        <v>1507425.66</v>
      </c>
      <c r="C18" s="13">
        <v>529301.6</v>
      </c>
      <c r="D18" s="13">
        <v>2036727.26</v>
      </c>
      <c r="E18" s="18">
        <f>D18/'Март 15'!D11</f>
        <v>1.0007515043500932</v>
      </c>
      <c r="F18" s="49">
        <f t="shared" ca="1" si="0"/>
        <v>0.89350674826997967</v>
      </c>
      <c r="G18" s="11">
        <v>4151</v>
      </c>
      <c r="H18" s="18">
        <f>G18/'Март 15'!G11</f>
        <v>1.0310481867858916</v>
      </c>
      <c r="I18" s="49">
        <f t="shared" ca="1" si="1"/>
        <v>0.8751844823951086</v>
      </c>
      <c r="J18" s="11">
        <v>34594</v>
      </c>
      <c r="K18" s="8">
        <v>490.07</v>
      </c>
      <c r="L18" s="18">
        <f>K18/'Март 15'!K11</f>
        <v>0.97041642739747724</v>
      </c>
      <c r="M18" s="49">
        <f t="array" aca="1" ref="M18" ca="1">K18/INDEX(INDIRECT("'"&amp;TEXT($A18-365+MOD($A18-EDATE($A18,-12),7),"ММММ Г")&amp;"'!I2:I32"),DAY($A18-365+MOD($A18-EDATE($A18,-12),7)))</f>
        <v>1.0207877689599867</v>
      </c>
      <c r="N18" s="3"/>
    </row>
    <row r="19" spans="1:14" s="3" customFormat="1" x14ac:dyDescent="0.2">
      <c r="A19" s="51">
        <f t="shared" si="2"/>
        <v>42081</v>
      </c>
      <c r="B19" s="11">
        <v>1588217.93</v>
      </c>
      <c r="C19" s="15">
        <v>537416.67000000004</v>
      </c>
      <c r="D19" s="13">
        <v>2125634.6</v>
      </c>
      <c r="E19" s="18">
        <f>D19/'Март 15'!D12</f>
        <v>0.96890117610454007</v>
      </c>
      <c r="F19" s="49">
        <f t="shared" ca="1" si="0"/>
        <v>0.94215263675624217</v>
      </c>
      <c r="G19" s="11">
        <v>4279</v>
      </c>
      <c r="H19" s="18">
        <f>G19/'Март 15'!G12</f>
        <v>1.0340744320927984</v>
      </c>
      <c r="I19" s="49">
        <f t="shared" ca="1" si="1"/>
        <v>0.89762953639605625</v>
      </c>
      <c r="J19" s="11">
        <v>35307</v>
      </c>
      <c r="K19" s="8">
        <v>496.3</v>
      </c>
      <c r="L19" s="18">
        <f>K19/'Март 15'!K12</f>
        <v>0.93655646135265713</v>
      </c>
      <c r="M19" s="49">
        <f t="array" aca="1" ref="M19" ca="1">K19/INDEX(INDIRECT("'"&amp;TEXT($A19-365+MOD($A19-EDATE($A19,-12),7),"ММММ Г")&amp;"'!I2:I32"),DAY($A19-365+MOD($A19-EDATE($A19,-12),7)))</f>
        <v>1.0495041130072533</v>
      </c>
    </row>
    <row r="20" spans="1:14" s="3" customFormat="1" x14ac:dyDescent="0.2">
      <c r="A20" s="51">
        <f t="shared" si="2"/>
        <v>42082</v>
      </c>
      <c r="B20" s="13">
        <v>1559164.95</v>
      </c>
      <c r="C20" s="13">
        <v>581726</v>
      </c>
      <c r="D20" s="13">
        <v>2140890.9500000002</v>
      </c>
      <c r="E20" s="18">
        <f>D20/'Март 15'!D13</f>
        <v>0.97645661429713126</v>
      </c>
      <c r="F20" s="49">
        <f t="shared" ca="1" si="0"/>
        <v>0.91378133020029384</v>
      </c>
      <c r="G20" s="11">
        <v>4129</v>
      </c>
      <c r="H20" s="18">
        <f>G20/'Март 15'!G13</f>
        <v>0.93691853868845021</v>
      </c>
      <c r="I20" s="49">
        <f t="shared" ca="1" si="1"/>
        <v>0.8564613150798589</v>
      </c>
      <c r="J20" s="11">
        <v>35261</v>
      </c>
      <c r="K20" s="8">
        <v>515.5</v>
      </c>
      <c r="L20" s="18">
        <f>K20/'Март 15'!K13</f>
        <v>1.0368686767101796</v>
      </c>
      <c r="M20" s="49">
        <f t="array" aca="1" ref="M20" ca="1">K20/INDEX(INDIRECT("'"&amp;TEXT($A20-365+MOD($A20-EDATE($A20,-12),7),"ММММ Г")&amp;"'!I2:I32"),DAY($A20-365+MOD($A20-EDATE($A20,-12),7)))</f>
        <v>1.061638898614</v>
      </c>
    </row>
    <row r="21" spans="1:14" x14ac:dyDescent="0.2">
      <c r="A21" s="51">
        <f t="shared" si="2"/>
        <v>42083</v>
      </c>
      <c r="B21" s="13">
        <v>1783340.77</v>
      </c>
      <c r="C21" s="11">
        <v>699869.89</v>
      </c>
      <c r="D21" s="13">
        <v>2483210.66</v>
      </c>
      <c r="E21" s="18">
        <f>D21/'Март 15'!D14</f>
        <v>0.9612756385748874</v>
      </c>
      <c r="F21" s="49">
        <f t="shared" ca="1" si="0"/>
        <v>0.91472608071924977</v>
      </c>
      <c r="G21" s="12">
        <v>4335</v>
      </c>
      <c r="H21" s="18">
        <f>G21/'Март 15'!G14</f>
        <v>0.93831168831168832</v>
      </c>
      <c r="I21" s="49">
        <f t="shared" ca="1" si="1"/>
        <v>0.85926660059464821</v>
      </c>
      <c r="J21" s="12">
        <v>38861</v>
      </c>
      <c r="K21" s="8">
        <v>571.38</v>
      </c>
      <c r="L21" s="18">
        <f>K21/'Март 15'!K14</f>
        <v>1.0236482854993014</v>
      </c>
      <c r="M21" s="49">
        <f t="array" aca="1" ref="M21" ca="1">K21/INDEX(INDIRECT("'"&amp;TEXT($A21-365+MOD($A21-EDATE($A21,-12),7),"ММММ Г")&amp;"'!I2:I32"),DAY($A21-365+MOD($A21-EDATE($A21,-12),7)))</f>
        <v>1.0626964494950435</v>
      </c>
    </row>
    <row r="22" spans="1:14" s="3" customFormat="1" x14ac:dyDescent="0.2">
      <c r="A22" s="51">
        <f t="shared" si="2"/>
        <v>42084</v>
      </c>
      <c r="B22" s="13">
        <v>1958343.91</v>
      </c>
      <c r="C22" s="10">
        <v>842459.9</v>
      </c>
      <c r="D22" s="13">
        <v>2800803.81</v>
      </c>
      <c r="E22" s="18">
        <f>D22/'Март 15'!D15</f>
        <v>0.9835984755887911</v>
      </c>
      <c r="F22" s="49">
        <f t="shared" ca="1" si="0"/>
        <v>0.99301110530799663</v>
      </c>
      <c r="G22" s="11">
        <v>4446</v>
      </c>
      <c r="H22" s="18">
        <f>G22/'Март 15'!G15</f>
        <v>0.94194915254237288</v>
      </c>
      <c r="I22" s="49">
        <f t="shared" ca="1" si="1"/>
        <v>0.85188733473845568</v>
      </c>
      <c r="J22" s="11">
        <v>42487</v>
      </c>
      <c r="K22" s="8">
        <v>629.11</v>
      </c>
      <c r="L22" s="18">
        <f>K22/'Март 15'!K15</f>
        <v>1.0436982597010469</v>
      </c>
      <c r="M22" s="49">
        <f t="array" aca="1" ref="M22" ca="1">K22/INDEX(INDIRECT("'"&amp;TEXT($A22-365+MOD($A22-EDATE($A22,-12),7),"ММММ Г")&amp;"'!I2:I32"),DAY($A22-365+MOD($A22-EDATE($A22,-12),7)))</f>
        <v>1.1651911394280636</v>
      </c>
    </row>
    <row r="23" spans="1:14" s="3" customFormat="1" x14ac:dyDescent="0.2">
      <c r="A23" s="51">
        <f t="shared" si="2"/>
        <v>42085</v>
      </c>
      <c r="B23" s="11">
        <v>1718591.33</v>
      </c>
      <c r="C23" s="11">
        <v>675674</v>
      </c>
      <c r="D23" s="13">
        <v>2394265.33</v>
      </c>
      <c r="E23" s="18">
        <f>D23/'Март 15'!D16</f>
        <v>1.0285593080382724</v>
      </c>
      <c r="F23" s="49">
        <f t="shared" ca="1" si="0"/>
        <v>0.99398984675089186</v>
      </c>
      <c r="G23" s="11">
        <v>4338</v>
      </c>
      <c r="H23" s="18">
        <f>G23/'Март 15'!G16</f>
        <v>0.98546115402089962</v>
      </c>
      <c r="I23" s="49">
        <f t="shared" ca="1" si="1"/>
        <v>0.94840402273721036</v>
      </c>
      <c r="J23" s="11">
        <v>38428</v>
      </c>
      <c r="K23" s="8">
        <v>551.41999999999996</v>
      </c>
      <c r="L23" s="18">
        <f>K23/'Март 15'!K16</f>
        <v>1.0441978488107861</v>
      </c>
      <c r="M23" s="49">
        <f t="array" aca="1" ref="M23" ca="1">K23/INDEX(INDIRECT("'"&amp;TEXT($A23-365+MOD($A23-EDATE($A23,-12),7),"ММММ Г")&amp;"'!I2:I32"),DAY($A23-365+MOD($A23-EDATE($A23,-12),7)))</f>
        <v>1.0480082104302872</v>
      </c>
    </row>
    <row r="24" spans="1:14" x14ac:dyDescent="0.2">
      <c r="A24" s="51">
        <f t="shared" si="2"/>
        <v>42086</v>
      </c>
      <c r="B24" s="11">
        <v>1410794.2</v>
      </c>
      <c r="C24" s="11">
        <v>466993.6</v>
      </c>
      <c r="D24" s="13">
        <v>1877787.8</v>
      </c>
      <c r="E24" s="18">
        <f>D24/'Март 15'!D17</f>
        <v>0.92329353994926278</v>
      </c>
      <c r="F24" s="49">
        <f t="shared" ca="1" si="0"/>
        <v>0.8426084320092716</v>
      </c>
      <c r="G24" s="11">
        <v>3736</v>
      </c>
      <c r="H24" s="18">
        <f>G24/'Март 15'!G17</f>
        <v>0.93236835537808838</v>
      </c>
      <c r="I24" s="49">
        <f t="shared" ca="1" si="1"/>
        <v>0.75216428427622306</v>
      </c>
      <c r="J24" s="11">
        <v>30535</v>
      </c>
      <c r="K24" s="8">
        <v>501.95</v>
      </c>
      <c r="L24" s="18">
        <f>K24/'Март 15'!K17</f>
        <v>0.9906842718140012</v>
      </c>
      <c r="M24" s="49">
        <f t="array" aca="1" ref="M24" ca="1">K24/INDEX(INDIRECT("'"&amp;TEXT($A24-365+MOD($A24-EDATE($A24,-12),7),"ММММ Г")&amp;"'!I2:I32"),DAY($A24-365+MOD($A24-EDATE($A24,-12),7)))</f>
        <v>1.1194246208742196</v>
      </c>
    </row>
    <row r="25" spans="1:14" x14ac:dyDescent="0.2">
      <c r="A25" s="51">
        <f t="shared" si="2"/>
        <v>42087</v>
      </c>
      <c r="B25" s="13"/>
      <c r="C25" s="13"/>
      <c r="D25" s="13"/>
      <c r="E25" s="18">
        <f>D25/'Март 15'!D18</f>
        <v>0</v>
      </c>
      <c r="F25" s="49">
        <f t="shared" ca="1" si="0"/>
        <v>0</v>
      </c>
      <c r="G25" s="11"/>
      <c r="H25" s="18">
        <f>G25/'Март 15'!G18</f>
        <v>0</v>
      </c>
      <c r="I25" s="49">
        <f t="shared" ca="1" si="1"/>
        <v>0</v>
      </c>
      <c r="J25" s="11"/>
      <c r="K25" s="8"/>
      <c r="L25" s="18">
        <f>K25/'Март 15'!K18</f>
        <v>0</v>
      </c>
      <c r="M25" s="49">
        <f t="array" aca="1" ref="M25" ca="1">K25/INDEX(INDIRECT("'"&amp;TEXT($A25-365+MOD($A25-EDATE($A25,-12),7),"ММММ Г")&amp;"'!I2:I32"),DAY($A25-365+MOD($A25-EDATE($A25,-12),7)))</f>
        <v>0</v>
      </c>
    </row>
    <row r="26" spans="1:14" s="3" customFormat="1" x14ac:dyDescent="0.2">
      <c r="A26" s="51">
        <f t="shared" si="2"/>
        <v>42088</v>
      </c>
      <c r="B26" s="13"/>
      <c r="C26" s="13"/>
      <c r="D26" s="13"/>
      <c r="E26" s="18">
        <f>D26/'Март 15'!D19</f>
        <v>0</v>
      </c>
      <c r="F26" s="49">
        <f t="shared" ca="1" si="0"/>
        <v>0</v>
      </c>
      <c r="G26" s="11"/>
      <c r="H26" s="18">
        <f>G26/'Март 15'!G19</f>
        <v>0</v>
      </c>
      <c r="I26" s="49">
        <f t="shared" ca="1" si="1"/>
        <v>0</v>
      </c>
      <c r="J26" s="11"/>
      <c r="K26" s="8"/>
      <c r="L26" s="18">
        <f>K26/'Март 15'!K19</f>
        <v>0</v>
      </c>
      <c r="M26" s="49">
        <f t="array" aca="1" ref="M26" ca="1">K26/INDEX(INDIRECT("'"&amp;TEXT($A26-365+MOD($A26-EDATE($A26,-12),7),"ММММ Г")&amp;"'!I2:I32"),DAY($A26-365+MOD($A26-EDATE($A26,-12),7)))</f>
        <v>0</v>
      </c>
    </row>
    <row r="27" spans="1:14" s="3" customFormat="1" x14ac:dyDescent="0.2">
      <c r="A27" s="51">
        <f t="shared" si="2"/>
        <v>42089</v>
      </c>
      <c r="B27" s="13"/>
      <c r="C27" s="13"/>
      <c r="D27" s="13"/>
      <c r="E27" s="18">
        <f>D27/'Март 15'!D20</f>
        <v>0</v>
      </c>
      <c r="F27" s="49">
        <f t="shared" ca="1" si="0"/>
        <v>0</v>
      </c>
      <c r="G27" s="11"/>
      <c r="H27" s="18">
        <f>G27/'Март 15'!G20</f>
        <v>0</v>
      </c>
      <c r="I27" s="49">
        <f t="shared" ca="1" si="1"/>
        <v>0</v>
      </c>
      <c r="J27" s="11"/>
      <c r="K27" s="8"/>
      <c r="L27" s="18">
        <f>K27/'Март 15'!K20</f>
        <v>0</v>
      </c>
      <c r="M27" s="49">
        <f t="array" aca="1" ref="M27" ca="1">K27/INDEX(INDIRECT("'"&amp;TEXT($A27-365+MOD($A27-EDATE($A27,-12),7),"ММММ Г")&amp;"'!I2:I32"),DAY($A27-365+MOD($A27-EDATE($A27,-12),7)))</f>
        <v>0</v>
      </c>
    </row>
    <row r="28" spans="1:14" x14ac:dyDescent="0.2">
      <c r="A28" s="51">
        <f t="shared" si="2"/>
        <v>42090</v>
      </c>
      <c r="B28" s="13"/>
      <c r="C28" s="13"/>
      <c r="D28" s="13"/>
      <c r="E28" s="18">
        <f>D28/'Март 15'!D21</f>
        <v>0</v>
      </c>
      <c r="F28" s="49">
        <f t="shared" ca="1" si="0"/>
        <v>0</v>
      </c>
      <c r="G28" s="11"/>
      <c r="H28" s="18">
        <f>G28/'Март 15'!G21</f>
        <v>0</v>
      </c>
      <c r="I28" s="49">
        <f t="shared" ca="1" si="1"/>
        <v>0</v>
      </c>
      <c r="J28" s="11"/>
      <c r="K28" s="8"/>
      <c r="L28" s="18">
        <f>K28/'Март 15'!K21</f>
        <v>0</v>
      </c>
      <c r="M28" s="49">
        <f t="array" aca="1" ref="M28" ca="1">K28/INDEX(INDIRECT("'"&amp;TEXT($A28-365+MOD($A28-EDATE($A28,-12),7),"ММММ Г")&amp;"'!I2:I32"),DAY($A28-365+MOD($A28-EDATE($A28,-12),7)))</f>
        <v>0</v>
      </c>
    </row>
    <row r="29" spans="1:14" s="3" customFormat="1" x14ac:dyDescent="0.2">
      <c r="A29" s="51">
        <f t="shared" si="2"/>
        <v>42091</v>
      </c>
      <c r="B29" s="13"/>
      <c r="C29" s="13"/>
      <c r="D29" s="13"/>
      <c r="E29" s="18">
        <f>D29/'Март 15'!D22</f>
        <v>0</v>
      </c>
      <c r="F29" s="49">
        <f t="shared" ca="1" si="0"/>
        <v>0</v>
      </c>
      <c r="G29" s="11"/>
      <c r="H29" s="18">
        <f>G29/'Март 15'!G22</f>
        <v>0</v>
      </c>
      <c r="I29" s="49">
        <f t="shared" ca="1" si="1"/>
        <v>0</v>
      </c>
      <c r="J29" s="11"/>
      <c r="K29" s="8"/>
      <c r="L29" s="18">
        <f>K29/'Март 15'!K22</f>
        <v>0</v>
      </c>
      <c r="M29" s="49">
        <f t="array" aca="1" ref="M29" ca="1">K29/INDEX(INDIRECT("'"&amp;TEXT($A29-365+MOD($A29-EDATE($A29,-12),7),"ММММ Г")&amp;"'!I2:I32"),DAY($A29-365+MOD($A29-EDATE($A29,-12),7)))</f>
        <v>0</v>
      </c>
    </row>
    <row r="30" spans="1:14" s="3" customFormat="1" x14ac:dyDescent="0.2">
      <c r="A30" s="51">
        <f t="shared" si="2"/>
        <v>42092</v>
      </c>
      <c r="B30" s="13"/>
      <c r="C30" s="11"/>
      <c r="D30" s="13"/>
      <c r="E30" s="18">
        <f>D30/'Март 15'!D23</f>
        <v>0</v>
      </c>
      <c r="F30" s="49">
        <f t="shared" ca="1" si="0"/>
        <v>0</v>
      </c>
      <c r="G30" s="11"/>
      <c r="H30" s="18">
        <f>G30/'Март 15'!G23</f>
        <v>0</v>
      </c>
      <c r="I30" s="49">
        <f t="shared" ca="1" si="1"/>
        <v>0</v>
      </c>
      <c r="J30" s="11"/>
      <c r="K30" s="8"/>
      <c r="L30" s="18">
        <f>K30/'Март 15'!K23</f>
        <v>0</v>
      </c>
      <c r="M30" s="49">
        <f t="array" aca="1" ref="M30" ca="1">K30/INDEX(INDIRECT("'"&amp;TEXT($A30-365+MOD($A30-EDATE($A30,-12),7),"ММММ Г")&amp;"'!I2:I32"),DAY($A30-365+MOD($A30-EDATE($A30,-12),7)))</f>
        <v>0</v>
      </c>
    </row>
    <row r="31" spans="1:14" s="3" customFormat="1" x14ac:dyDescent="0.2">
      <c r="A31" s="51">
        <f t="shared" si="2"/>
        <v>42093</v>
      </c>
      <c r="B31" s="13"/>
      <c r="C31" s="11"/>
      <c r="D31" s="13"/>
      <c r="E31" s="18">
        <f>D31/'Март 15'!D24</f>
        <v>0</v>
      </c>
      <c r="F31" s="49">
        <f t="shared" ca="1" si="0"/>
        <v>0</v>
      </c>
      <c r="G31" s="11"/>
      <c r="H31" s="18">
        <f>G31/'Март 15'!G24</f>
        <v>0</v>
      </c>
      <c r="I31" s="49">
        <f t="shared" ca="1" si="1"/>
        <v>0</v>
      </c>
      <c r="J31" s="11"/>
      <c r="K31" s="8"/>
      <c r="L31" s="18">
        <f>K31/'Март 15'!K24</f>
        <v>0</v>
      </c>
      <c r="M31" s="49">
        <f t="array" aca="1" ref="M31" ca="1">K31/INDEX(INDIRECT("'"&amp;TEXT($A31-365+MOD($A31-EDATE($A31,-12),7),"ММММ Г")&amp;"'!I2:I32"),DAY($A31-365+MOD($A31-EDATE($A31,-12),7)))</f>
        <v>0</v>
      </c>
    </row>
    <row r="32" spans="1:14" s="3" customFormat="1" x14ac:dyDescent="0.2">
      <c r="A32" s="51">
        <f t="shared" si="2"/>
        <v>42094</v>
      </c>
      <c r="B32" s="13"/>
      <c r="C32" s="11"/>
      <c r="D32" s="13"/>
      <c r="E32" s="18" t="e">
        <f>D32/'Март 15'!D25</f>
        <v>#DIV/0!</v>
      </c>
      <c r="F32" s="49">
        <f t="shared" ca="1" si="0"/>
        <v>0</v>
      </c>
      <c r="G32" s="11"/>
      <c r="H32" s="18" t="e">
        <f>G32/'Март 15'!G25</f>
        <v>#DIV/0!</v>
      </c>
      <c r="I32" s="49">
        <f t="shared" ca="1" si="1"/>
        <v>0</v>
      </c>
      <c r="J32" s="11"/>
      <c r="K32" s="8"/>
      <c r="L32" s="18" t="e">
        <f>K32/'Март 15'!K25</f>
        <v>#DIV/0!</v>
      </c>
      <c r="M32" s="49">
        <f t="array" aca="1" ref="M32" ca="1">K32/INDEX(INDIRECT("'"&amp;TEXT($A32-365+MOD($A32-EDATE($A32,-12),7),"ММММ Г")&amp;"'!I2:I32"),DAY($A32-365+MOD($A32-EDATE($A32,-12),7)))</f>
        <v>0</v>
      </c>
    </row>
    <row r="33" spans="1:13" x14ac:dyDescent="0.2">
      <c r="A33" s="4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</row>
    <row r="34" spans="1:13" x14ac:dyDescent="0.2">
      <c r="A34" s="29"/>
      <c r="B34" s="31"/>
      <c r="C34" s="31"/>
      <c r="D34" s="31"/>
      <c r="E34" s="30"/>
      <c r="F34" s="30"/>
      <c r="G34" s="31"/>
      <c r="H34" s="30"/>
      <c r="I34" s="30"/>
      <c r="J34" s="31"/>
      <c r="K34" s="31"/>
      <c r="L34" s="30"/>
      <c r="M34" s="30"/>
    </row>
  </sheetData>
  <conditionalFormatting sqref="B2:M32">
    <cfRule type="expression" dxfId="5" priority="1" stopIfTrue="1">
      <formula>WEEKDAY($A2,2)&gt;5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P34"/>
  <sheetViews>
    <sheetView tabSelected="1" workbookViewId="0">
      <selection activeCell="E38" sqref="E38"/>
    </sheetView>
  </sheetViews>
  <sheetFormatPr defaultRowHeight="12.75" outlineLevelRow="1" x14ac:dyDescent="0.2"/>
  <cols>
    <col min="1" max="1" width="10.5703125" customWidth="1"/>
    <col min="2" max="2" width="13.42578125" customWidth="1"/>
    <col min="3" max="4" width="14.28515625" customWidth="1"/>
    <col min="5" max="6" width="9.28515625" customWidth="1"/>
    <col min="7" max="7" width="12.5703125" customWidth="1"/>
    <col min="8" max="9" width="9.28515625" customWidth="1"/>
    <col min="10" max="10" width="14.28515625" customWidth="1"/>
    <col min="11" max="11" width="11.7109375" customWidth="1"/>
    <col min="12" max="13" width="9.28515625" customWidth="1"/>
    <col min="16" max="16" width="10.5703125" bestFit="1" customWidth="1"/>
  </cols>
  <sheetData>
    <row r="1" spans="1:16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7</v>
      </c>
      <c r="F1" s="1">
        <v>2014</v>
      </c>
      <c r="G1" s="1" t="s">
        <v>4</v>
      </c>
      <c r="H1" s="1" t="s">
        <v>7</v>
      </c>
      <c r="I1" s="1">
        <v>2014</v>
      </c>
      <c r="J1" s="1" t="s">
        <v>5</v>
      </c>
      <c r="K1" s="1" t="s">
        <v>6</v>
      </c>
      <c r="L1" s="1" t="s">
        <v>7</v>
      </c>
      <c r="M1" s="1">
        <v>2014</v>
      </c>
    </row>
    <row r="2" spans="1:16" s="3" customFormat="1" x14ac:dyDescent="0.2">
      <c r="A2" s="16">
        <v>42095</v>
      </c>
      <c r="B2" s="8"/>
      <c r="C2" s="8"/>
      <c r="D2" s="13"/>
      <c r="E2" s="18">
        <f>IFERROR(D2/'Февраль 15'!D23,)</f>
        <v>0</v>
      </c>
      <c r="F2" s="49">
        <f ca="1">D2/INDEX(INDIRECT("'"&amp;TEXT($A2-365+MOD($A2-EDATE($A2,-12),7),"ММММ Г")&amp;"'!D2:D32"),DAY($A2-365+MOD($A2-EDATE($A2,-12),7)))</f>
        <v>0</v>
      </c>
      <c r="G2" s="7"/>
      <c r="H2" s="18">
        <f>IFERROR(G2/'Февраль 15'!F23,)</f>
        <v>0</v>
      </c>
      <c r="I2" s="49">
        <f ca="1">G2/INDEX(INDIRECT("'"&amp;TEXT($A2-365+MOD($A2-EDATE($A2,-12),7),"ММММ Г")&amp;"'!F2:F32"),DAY($A2-365+MOD($A2-EDATE($A2,-12),7)))</f>
        <v>0</v>
      </c>
      <c r="J2" s="7"/>
      <c r="K2" s="8"/>
      <c r="L2" s="18">
        <f>IFERROR(K2/'Февраль 15'!I23,)</f>
        <v>0</v>
      </c>
      <c r="M2" s="49">
        <f t="array" aca="1" ref="M2" ca="1">K2/INDEX(INDIRECT("'"&amp;TEXT($A2-365+MOD($A2-EDATE($A2,-12),7),"ММММ Г")&amp;"'!I2:I32"),DAY($A2-365+MOD($A2-EDATE($A2,-12),7)))</f>
        <v>0</v>
      </c>
    </row>
    <row r="3" spans="1:16" x14ac:dyDescent="0.2">
      <c r="A3" s="51">
        <f>A2+1</f>
        <v>42096</v>
      </c>
      <c r="B3" s="47"/>
      <c r="C3" s="47"/>
      <c r="D3" s="13"/>
      <c r="E3" s="18">
        <f>IFERROR(D3/'Февраль 15'!D24,)</f>
        <v>0</v>
      </c>
      <c r="F3" s="49">
        <f t="shared" ref="F3:F32" ca="1" si="0">D3/INDEX(INDIRECT("'"&amp;TEXT($A3-365+MOD($A3-EDATE($A3,-12),7),"ММММ Г")&amp;"'!D2:D32"),DAY($A3-365+MOD($A3-EDATE($A3,-12),7)))</f>
        <v>0</v>
      </c>
      <c r="G3" s="48"/>
      <c r="H3" s="18">
        <f>IFERROR(G3/'Февраль 15'!F24,)</f>
        <v>0</v>
      </c>
      <c r="I3" s="49">
        <f t="shared" ref="I3:I32" ca="1" si="1">G3/INDEX(INDIRECT("'"&amp;TEXT($A3-365+MOD($A3-EDATE($A3,-12),7),"ММММ Г")&amp;"'!F2:F32"),DAY($A3-365+MOD($A3-EDATE($A3,-12),7)))</f>
        <v>0</v>
      </c>
      <c r="J3" s="48"/>
      <c r="K3" s="47"/>
      <c r="L3" s="18">
        <f>IFERROR(K3/'Февраль 15'!I24,)</f>
        <v>0</v>
      </c>
      <c r="M3" s="49">
        <f t="array" aca="1" ref="M3" ca="1">K3/INDEX(INDIRECT("'"&amp;TEXT($A3-365+MOD($A3-EDATE($A3,-12),7),"ММММ Г")&amp;"'!I2:I32"),DAY($A3-365+MOD($A3-EDATE($A3,-12),7)))</f>
        <v>0</v>
      </c>
      <c r="P3" s="50"/>
    </row>
    <row r="4" spans="1:16" x14ac:dyDescent="0.2">
      <c r="A4" s="51">
        <f t="shared" ref="A4:A32" si="2">A3+1</f>
        <v>42097</v>
      </c>
      <c r="B4" s="10"/>
      <c r="C4" s="10"/>
      <c r="D4" s="13"/>
      <c r="E4" s="18">
        <f>IFERROR(D4/'Февраль 15'!D25,)</f>
        <v>0</v>
      </c>
      <c r="F4" s="49">
        <f t="shared" ca="1" si="0"/>
        <v>0</v>
      </c>
      <c r="G4" s="9"/>
      <c r="H4" s="18">
        <f>IFERROR(G4/'Февраль 15'!F25,)</f>
        <v>0</v>
      </c>
      <c r="I4" s="49">
        <f t="shared" ca="1" si="1"/>
        <v>0</v>
      </c>
      <c r="J4" s="9"/>
      <c r="K4" s="10"/>
      <c r="L4" s="18">
        <f>IFERROR(K4/'Февраль 15'!I25,)</f>
        <v>0</v>
      </c>
      <c r="M4" s="49">
        <f t="array" aca="1" ref="M4" ca="1">K4/INDEX(INDIRECT("'"&amp;TEXT($A4-365+MOD($A4-EDATE($A4,-12),7),"ММММ Г")&amp;"'!I2:I32"),DAY($A4-365+MOD($A4-EDATE($A4,-12),7)))</f>
        <v>0</v>
      </c>
    </row>
    <row r="5" spans="1:16" s="5" customFormat="1" x14ac:dyDescent="0.2">
      <c r="A5" s="51">
        <f t="shared" si="2"/>
        <v>42098</v>
      </c>
      <c r="B5" s="10"/>
      <c r="C5" s="14"/>
      <c r="D5" s="13"/>
      <c r="E5" s="18">
        <f>IFERROR(D5/'Февраль 15'!D26,)</f>
        <v>0</v>
      </c>
      <c r="F5" s="49">
        <f t="shared" ca="1" si="0"/>
        <v>0</v>
      </c>
      <c r="G5" s="9"/>
      <c r="H5" s="18">
        <f>IFERROR(G5/'Февраль 15'!F26,)</f>
        <v>0</v>
      </c>
      <c r="I5" s="49">
        <f t="shared" ca="1" si="1"/>
        <v>0</v>
      </c>
      <c r="J5" s="9"/>
      <c r="K5" s="10"/>
      <c r="L5" s="18">
        <f>IFERROR(K5/'Февраль 15'!I26,)</f>
        <v>0</v>
      </c>
      <c r="M5" s="49">
        <f t="array" aca="1" ref="M5" ca="1">K5/INDEX(INDIRECT("'"&amp;TEXT($A5-365+MOD($A5-EDATE($A5,-12),7),"ММММ Г")&amp;"'!I2:I32"),DAY($A5-365+MOD($A5-EDATE($A5,-12),7)))</f>
        <v>0</v>
      </c>
    </row>
    <row r="6" spans="1:16" s="5" customFormat="1" x14ac:dyDescent="0.2">
      <c r="A6" s="51">
        <f t="shared" si="2"/>
        <v>42099</v>
      </c>
      <c r="B6" s="10"/>
      <c r="C6" s="10"/>
      <c r="D6" s="13"/>
      <c r="E6" s="18">
        <f>IFERROR(D6/'Февраль 15'!D27,)</f>
        <v>0</v>
      </c>
      <c r="F6" s="49">
        <f t="shared" ca="1" si="0"/>
        <v>0</v>
      </c>
      <c r="G6" s="9"/>
      <c r="H6" s="18">
        <f>IFERROR(G6/'Февраль 15'!F27,)</f>
        <v>0</v>
      </c>
      <c r="I6" s="49">
        <f t="shared" ca="1" si="1"/>
        <v>0</v>
      </c>
      <c r="J6" s="9"/>
      <c r="K6" s="10"/>
      <c r="L6" s="18">
        <f>IFERROR(K6/'Февраль 15'!I27,)</f>
        <v>0</v>
      </c>
      <c r="M6" s="49">
        <f t="array" aca="1" ref="M6" ca="1">K6/INDEX(INDIRECT("'"&amp;TEXT($A6-365+MOD($A6-EDATE($A6,-12),7),"ММММ Г")&amp;"'!I2:I32"),DAY($A6-365+MOD($A6-EDATE($A6,-12),7)))</f>
        <v>0</v>
      </c>
    </row>
    <row r="7" spans="1:16" x14ac:dyDescent="0.2">
      <c r="A7" s="51">
        <f t="shared" si="2"/>
        <v>42100</v>
      </c>
      <c r="B7" s="10"/>
      <c r="C7" s="10"/>
      <c r="D7" s="13"/>
      <c r="E7" s="18">
        <f>IFERROR(D7/'Февраль 15'!D28,)</f>
        <v>0</v>
      </c>
      <c r="F7" s="49">
        <f t="shared" ca="1" si="0"/>
        <v>0</v>
      </c>
      <c r="G7" s="9"/>
      <c r="H7" s="18">
        <f>IFERROR(G7/'Февраль 15'!F28,)</f>
        <v>0</v>
      </c>
      <c r="I7" s="49">
        <f t="shared" ca="1" si="1"/>
        <v>0</v>
      </c>
      <c r="J7" s="9"/>
      <c r="K7" s="10"/>
      <c r="L7" s="18">
        <f>IFERROR(K7/'Февраль 15'!I28,)</f>
        <v>0</v>
      </c>
      <c r="M7" s="49">
        <f t="array" aca="1" ref="M7" ca="1">K7/INDEX(INDIRECT("'"&amp;TEXT($A7-365+MOD($A7-EDATE($A7,-12),7),"ММММ Г")&amp;"'!I2:I32"),DAY($A7-365+MOD($A7-EDATE($A7,-12),7)))</f>
        <v>0</v>
      </c>
      <c r="N7" s="5"/>
    </row>
    <row r="8" spans="1:16" s="3" customFormat="1" x14ac:dyDescent="0.2">
      <c r="A8" s="51">
        <f t="shared" si="2"/>
        <v>42101</v>
      </c>
      <c r="B8" s="10"/>
      <c r="C8" s="10"/>
      <c r="D8" s="13"/>
      <c r="E8" s="18">
        <f>IFERROR(D8/'Февраль 15'!D29,)</f>
        <v>0</v>
      </c>
      <c r="F8" s="49">
        <f t="shared" ca="1" si="0"/>
        <v>0</v>
      </c>
      <c r="G8" s="9"/>
      <c r="H8" s="18">
        <f>IFERROR(G8/'Февраль 15'!F29,)</f>
        <v>0</v>
      </c>
      <c r="I8" s="49">
        <f t="shared" ca="1" si="1"/>
        <v>0</v>
      </c>
      <c r="J8" s="9"/>
      <c r="K8" s="10"/>
      <c r="L8" s="18">
        <f>IFERROR(K8/'Февраль 15'!I29,)</f>
        <v>0</v>
      </c>
      <c r="M8" s="49">
        <f t="array" aca="1" ref="M8" ca="1">K8/INDEX(INDIRECT("'"&amp;TEXT($A8-365+MOD($A8-EDATE($A8,-12),7),"ММММ Г")&amp;"'!I2:I32"),DAY($A8-365+MOD($A8-EDATE($A8,-12),7)))</f>
        <v>0</v>
      </c>
      <c r="N8" s="5"/>
    </row>
    <row r="9" spans="1:16" s="3" customFormat="1" ht="13.5" customHeight="1" x14ac:dyDescent="0.2">
      <c r="A9" s="51">
        <f t="shared" si="2"/>
        <v>42102</v>
      </c>
      <c r="B9" s="10"/>
      <c r="C9" s="10"/>
      <c r="D9" s="13"/>
      <c r="E9" s="18">
        <f>IFERROR(D9/'Февраль 15'!D30,)</f>
        <v>0</v>
      </c>
      <c r="F9" s="49">
        <f t="shared" ca="1" si="0"/>
        <v>0</v>
      </c>
      <c r="G9" s="9"/>
      <c r="H9" s="18">
        <f>IFERROR(G9/'Февраль 15'!F30,)</f>
        <v>0</v>
      </c>
      <c r="I9" s="49">
        <f t="shared" ca="1" si="1"/>
        <v>0</v>
      </c>
      <c r="J9" s="9"/>
      <c r="K9" s="10"/>
      <c r="L9" s="18">
        <f>IFERROR(K9/'Февраль 15'!I30,)</f>
        <v>0</v>
      </c>
      <c r="M9" s="49">
        <f t="array" aca="1" ref="M9" ca="1">K9/INDEX(INDIRECT("'"&amp;TEXT($A9-365+MOD($A9-EDATE($A9,-12),7),"ММММ Г")&amp;"'!I2:I32"),DAY($A9-365+MOD($A9-EDATE($A9,-12),7)))</f>
        <v>0</v>
      </c>
    </row>
    <row r="10" spans="1:16" x14ac:dyDescent="0.2">
      <c r="A10" s="51">
        <f t="shared" si="2"/>
        <v>42103</v>
      </c>
      <c r="B10" s="10"/>
      <c r="C10" s="10"/>
      <c r="D10" s="8"/>
      <c r="E10" s="18">
        <f>IFERROR(D10/'Февраль 15'!D31,)</f>
        <v>0</v>
      </c>
      <c r="F10" s="49">
        <f t="shared" ca="1" si="0"/>
        <v>0</v>
      </c>
      <c r="G10" s="9"/>
      <c r="H10" s="18">
        <f>IFERROR(G10/'Февраль 15'!F31,)</f>
        <v>0</v>
      </c>
      <c r="I10" s="49">
        <f t="shared" ca="1" si="1"/>
        <v>0</v>
      </c>
      <c r="J10" s="9"/>
      <c r="K10" s="10"/>
      <c r="L10" s="18">
        <f>IFERROR(K10/'Февраль 15'!I31,)</f>
        <v>0</v>
      </c>
      <c r="M10" s="49">
        <f t="array" aca="1" ref="M10" ca="1">K10/INDEX(INDIRECT("'"&amp;TEXT($A10-365+MOD($A10-EDATE($A10,-12),7),"ММММ Г")&amp;"'!I2:I32"),DAY($A10-365+MOD($A10-EDATE($A10,-12),7)))</f>
        <v>0</v>
      </c>
      <c r="N10" s="3"/>
    </row>
    <row r="11" spans="1:16" x14ac:dyDescent="0.2">
      <c r="A11" s="51">
        <f t="shared" si="2"/>
        <v>42104</v>
      </c>
      <c r="B11" s="10"/>
      <c r="C11" s="10"/>
      <c r="D11" s="13"/>
      <c r="E11" s="18">
        <f>IFERROR(D11/'Февраль 15'!D32,)</f>
        <v>0</v>
      </c>
      <c r="F11" s="49">
        <f t="shared" ca="1" si="0"/>
        <v>0</v>
      </c>
      <c r="G11" s="9"/>
      <c r="H11" s="18">
        <f>IFERROR(G11/'Февраль 15'!F32,)</f>
        <v>0</v>
      </c>
      <c r="I11" s="49">
        <f t="shared" ca="1" si="1"/>
        <v>0</v>
      </c>
      <c r="J11" s="9"/>
      <c r="K11" s="10"/>
      <c r="L11" s="18">
        <f>IFERROR(K11/'Февраль 15'!I32,)</f>
        <v>0</v>
      </c>
      <c r="M11" s="49">
        <f t="array" aca="1" ref="M11" ca="1">K11/INDEX(INDIRECT("'"&amp;TEXT($A11-365+MOD($A11-EDATE($A11,-12),7),"ММММ Г")&amp;"'!I2:I32"),DAY($A11-365+MOD($A11-EDATE($A11,-12),7)))</f>
        <v>0</v>
      </c>
      <c r="N11" s="3"/>
    </row>
    <row r="12" spans="1:16" s="3" customFormat="1" x14ac:dyDescent="0.2">
      <c r="A12" s="51">
        <f t="shared" si="2"/>
        <v>42105</v>
      </c>
      <c r="B12" s="10"/>
      <c r="C12" s="10"/>
      <c r="D12" s="13"/>
      <c r="E12" s="18">
        <f>IFERROR(D12/'Февраль 15'!D33,)</f>
        <v>0</v>
      </c>
      <c r="F12" s="49">
        <f t="shared" ca="1" si="0"/>
        <v>0</v>
      </c>
      <c r="G12" s="9"/>
      <c r="H12" s="18">
        <f>IFERROR(G12/'Февраль 15'!F33,)</f>
        <v>0</v>
      </c>
      <c r="I12" s="49">
        <f t="shared" ca="1" si="1"/>
        <v>0</v>
      </c>
      <c r="J12" s="9"/>
      <c r="K12" s="10"/>
      <c r="L12" s="18">
        <f>IFERROR(K12/'Февраль 15'!I33,)</f>
        <v>0</v>
      </c>
      <c r="M12" s="49">
        <f t="array" aca="1" ref="M12" ca="1">K12/INDEX(INDIRECT("'"&amp;TEXT($A12-365+MOD($A12-EDATE($A12,-12),7),"ММММ Г")&amp;"'!I2:I32"),DAY($A12-365+MOD($A12-EDATE($A12,-12),7)))</f>
        <v>0</v>
      </c>
    </row>
    <row r="13" spans="1:16" s="3" customFormat="1" x14ac:dyDescent="0.2">
      <c r="A13" s="51">
        <f t="shared" si="2"/>
        <v>42106</v>
      </c>
      <c r="B13" s="10"/>
      <c r="C13" s="10"/>
      <c r="D13" s="13"/>
      <c r="E13" s="18">
        <f>IFERROR(D13/'Февраль 15'!D34,)</f>
        <v>0</v>
      </c>
      <c r="F13" s="49">
        <f t="shared" ca="1" si="0"/>
        <v>0</v>
      </c>
      <c r="G13" s="9"/>
      <c r="H13" s="18">
        <f>IFERROR(G13/'Февраль 15'!F34,)</f>
        <v>0</v>
      </c>
      <c r="I13" s="49">
        <f t="shared" ca="1" si="1"/>
        <v>0</v>
      </c>
      <c r="J13" s="9"/>
      <c r="K13" s="10"/>
      <c r="L13" s="18">
        <f>IFERROR(K13/'Февраль 15'!I34,)</f>
        <v>0</v>
      </c>
      <c r="M13" s="49">
        <f t="array" aca="1" ref="M13" ca="1">K13/INDEX(INDIRECT("'"&amp;TEXT($A13-365+MOD($A13-EDATE($A13,-12),7),"ММММ Г")&amp;"'!I2:I32"),DAY($A13-365+MOD($A13-EDATE($A13,-12),7)))</f>
        <v>0</v>
      </c>
    </row>
    <row r="14" spans="1:16" x14ac:dyDescent="0.2">
      <c r="A14" s="51">
        <f t="shared" si="2"/>
        <v>42107</v>
      </c>
      <c r="B14" s="10"/>
      <c r="C14" s="10"/>
      <c r="D14" s="13"/>
      <c r="E14" s="18">
        <f>IFERROR(D14/'Февраль 15'!D35,)</f>
        <v>0</v>
      </c>
      <c r="F14" s="49">
        <f t="shared" ca="1" si="0"/>
        <v>0</v>
      </c>
      <c r="G14" s="9"/>
      <c r="H14" s="18">
        <f>IFERROR(G14/'Февраль 15'!F35,)</f>
        <v>0</v>
      </c>
      <c r="I14" s="49">
        <f t="shared" ca="1" si="1"/>
        <v>0</v>
      </c>
      <c r="J14" s="9"/>
      <c r="K14" s="10"/>
      <c r="L14" s="18">
        <f>IFERROR(K14/'Февраль 15'!I35,)</f>
        <v>0</v>
      </c>
      <c r="M14" s="49">
        <f t="array" aca="1" ref="M14" ca="1">K14/INDEX(INDIRECT("'"&amp;TEXT($A14-365+MOD($A14-EDATE($A14,-12),7),"ММММ Г")&amp;"'!I2:I32"),DAY($A14-365+MOD($A14-EDATE($A14,-12),7)))</f>
        <v>0</v>
      </c>
      <c r="N14" s="3"/>
    </row>
    <row r="15" spans="1:16" s="3" customFormat="1" x14ac:dyDescent="0.2">
      <c r="A15" s="51">
        <f t="shared" si="2"/>
        <v>42108</v>
      </c>
      <c r="B15" s="10"/>
      <c r="C15" s="10"/>
      <c r="D15" s="13"/>
      <c r="E15" s="18">
        <f>IFERROR(D15/'Февраль 15'!D36,)</f>
        <v>0</v>
      </c>
      <c r="F15" s="49">
        <f t="shared" ca="1" si="0"/>
        <v>0</v>
      </c>
      <c r="G15" s="9"/>
      <c r="H15" s="18">
        <f>IFERROR(G15/'Февраль 15'!F36,)</f>
        <v>0</v>
      </c>
      <c r="I15" s="49">
        <f t="shared" ca="1" si="1"/>
        <v>0</v>
      </c>
      <c r="J15" s="9"/>
      <c r="K15" s="10"/>
      <c r="L15" s="18">
        <f>IFERROR(K15/'Февраль 15'!I36,)</f>
        <v>0</v>
      </c>
      <c r="M15" s="49">
        <f t="array" aca="1" ref="M15" ca="1">K15/INDEX(INDIRECT("'"&amp;TEXT($A15-365+MOD($A15-EDATE($A15,-12),7),"ММММ Г")&amp;"'!I2:I32"),DAY($A15-365+MOD($A15-EDATE($A15,-12),7)))</f>
        <v>0</v>
      </c>
    </row>
    <row r="16" spans="1:16" s="3" customFormat="1" x14ac:dyDescent="0.2">
      <c r="A16" s="51">
        <f t="shared" si="2"/>
        <v>42109</v>
      </c>
      <c r="B16" s="10"/>
      <c r="C16" s="10"/>
      <c r="D16" s="13"/>
      <c r="E16" s="18">
        <f>IFERROR(D16/'Февраль 15'!D37,)</f>
        <v>0</v>
      </c>
      <c r="F16" s="49">
        <f t="shared" ca="1" si="0"/>
        <v>0</v>
      </c>
      <c r="G16" s="9"/>
      <c r="H16" s="18">
        <f>IFERROR(G16/'Февраль 15'!F37,)</f>
        <v>0</v>
      </c>
      <c r="I16" s="49">
        <f t="shared" ca="1" si="1"/>
        <v>0</v>
      </c>
      <c r="J16" s="9"/>
      <c r="K16" s="10"/>
      <c r="L16" s="18">
        <f>IFERROR(K16/'Февраль 15'!I37,)</f>
        <v>0</v>
      </c>
      <c r="M16" s="49">
        <f t="array" aca="1" ref="M16" ca="1">K16/INDEX(INDIRECT("'"&amp;TEXT($A16-365+MOD($A16-EDATE($A16,-12),7),"ММММ Г")&amp;"'!I2:I32"),DAY($A16-365+MOD($A16-EDATE($A16,-12),7)))</f>
        <v>0</v>
      </c>
      <c r="O16" s="6"/>
    </row>
    <row r="17" spans="1:14" x14ac:dyDescent="0.2">
      <c r="A17" s="51">
        <f t="shared" si="2"/>
        <v>42110</v>
      </c>
      <c r="B17" s="10"/>
      <c r="C17" s="10"/>
      <c r="D17" s="13"/>
      <c r="E17" s="18">
        <f>IFERROR(D17/'Февраль 15'!D38,)</f>
        <v>0</v>
      </c>
      <c r="F17" s="49">
        <f t="shared" ca="1" si="0"/>
        <v>0</v>
      </c>
      <c r="G17" s="9"/>
      <c r="H17" s="18">
        <f>IFERROR(G17/'Февраль 15'!F38,)</f>
        <v>0</v>
      </c>
      <c r="I17" s="49">
        <f t="shared" ca="1" si="1"/>
        <v>0</v>
      </c>
      <c r="J17" s="9"/>
      <c r="K17" s="10"/>
      <c r="L17" s="18">
        <f>IFERROR(K17/'Февраль 15'!I38,)</f>
        <v>0</v>
      </c>
      <c r="M17" s="49">
        <f t="array" aca="1" ref="M17" ca="1">K17/INDEX(INDIRECT("'"&amp;TEXT($A17-365+MOD($A17-EDATE($A17,-12),7),"ММММ Г")&amp;"'!I2:I32"),DAY($A17-365+MOD($A17-EDATE($A17,-12),7)))</f>
        <v>0</v>
      </c>
    </row>
    <row r="18" spans="1:14" x14ac:dyDescent="0.2">
      <c r="A18" s="51">
        <f t="shared" si="2"/>
        <v>42111</v>
      </c>
      <c r="B18" s="13"/>
      <c r="C18" s="13"/>
      <c r="D18" s="13"/>
      <c r="E18" s="18">
        <f>IFERROR(D18/'Февраль 15'!D39,)</f>
        <v>0</v>
      </c>
      <c r="F18" s="49">
        <f t="shared" ca="1" si="0"/>
        <v>0</v>
      </c>
      <c r="G18" s="11"/>
      <c r="H18" s="18">
        <f>IFERROR(G18/'Февраль 15'!F39,)</f>
        <v>0</v>
      </c>
      <c r="I18" s="49">
        <f t="shared" ca="1" si="1"/>
        <v>0</v>
      </c>
      <c r="J18" s="11"/>
      <c r="K18" s="8"/>
      <c r="L18" s="18">
        <f>IFERROR(K18/'Февраль 15'!I39,)</f>
        <v>0</v>
      </c>
      <c r="M18" s="49">
        <f t="array" aca="1" ref="M18" ca="1">K18/INDEX(INDIRECT("'"&amp;TEXT($A18-365+MOD($A18-EDATE($A18,-12),7),"ММММ Г")&amp;"'!I2:I32"),DAY($A18-365+MOD($A18-EDATE($A18,-12),7)))</f>
        <v>0</v>
      </c>
      <c r="N18" s="3"/>
    </row>
    <row r="19" spans="1:14" s="3" customFormat="1" x14ac:dyDescent="0.2">
      <c r="A19" s="51">
        <f t="shared" si="2"/>
        <v>42112</v>
      </c>
      <c r="B19" s="11"/>
      <c r="C19" s="15"/>
      <c r="D19" s="13"/>
      <c r="E19" s="18">
        <f>IFERROR(D19/'Февраль 15'!D40,)</f>
        <v>0</v>
      </c>
      <c r="F19" s="49">
        <f t="shared" ca="1" si="0"/>
        <v>0</v>
      </c>
      <c r="G19" s="11"/>
      <c r="H19" s="18">
        <f>IFERROR(G19/'Февраль 15'!F40,)</f>
        <v>0</v>
      </c>
      <c r="I19" s="49">
        <f t="shared" ca="1" si="1"/>
        <v>0</v>
      </c>
      <c r="J19" s="11"/>
      <c r="K19" s="8"/>
      <c r="L19" s="18">
        <f>IFERROR(K19/'Февраль 15'!I40,)</f>
        <v>0</v>
      </c>
      <c r="M19" s="49">
        <f t="array" aca="1" ref="M19" ca="1">K19/INDEX(INDIRECT("'"&amp;TEXT($A19-365+MOD($A19-EDATE($A19,-12),7),"ММММ Г")&amp;"'!I2:I32"),DAY($A19-365+MOD($A19-EDATE($A19,-12),7)))</f>
        <v>0</v>
      </c>
    </row>
    <row r="20" spans="1:14" s="3" customFormat="1" x14ac:dyDescent="0.2">
      <c r="A20" s="51">
        <f t="shared" si="2"/>
        <v>42113</v>
      </c>
      <c r="B20" s="13"/>
      <c r="C20" s="13"/>
      <c r="D20" s="13"/>
      <c r="E20" s="18">
        <f>IFERROR(D20/'Февраль 15'!D41,)</f>
        <v>0</v>
      </c>
      <c r="F20" s="49">
        <f t="shared" ca="1" si="0"/>
        <v>0</v>
      </c>
      <c r="G20" s="11"/>
      <c r="H20" s="18">
        <f>IFERROR(G20/'Февраль 15'!F41,)</f>
        <v>0</v>
      </c>
      <c r="I20" s="49">
        <f t="shared" ca="1" si="1"/>
        <v>0</v>
      </c>
      <c r="J20" s="11"/>
      <c r="K20" s="8"/>
      <c r="L20" s="18">
        <f>IFERROR(K20/'Февраль 15'!I41,)</f>
        <v>0</v>
      </c>
      <c r="M20" s="49">
        <f t="array" aca="1" ref="M20" ca="1">K20/INDEX(INDIRECT("'"&amp;TEXT($A20-365+MOD($A20-EDATE($A20,-12),7),"ММММ Г")&amp;"'!I2:I32"),DAY($A20-365+MOD($A20-EDATE($A20,-12),7)))</f>
        <v>0</v>
      </c>
    </row>
    <row r="21" spans="1:14" x14ac:dyDescent="0.2">
      <c r="A21" s="51">
        <f t="shared" si="2"/>
        <v>42114</v>
      </c>
      <c r="B21" s="13"/>
      <c r="C21" s="11"/>
      <c r="D21" s="13"/>
      <c r="E21" s="18">
        <f>IFERROR(D21/'Февраль 15'!D42,)</f>
        <v>0</v>
      </c>
      <c r="F21" s="49">
        <f t="shared" ca="1" si="0"/>
        <v>0</v>
      </c>
      <c r="G21" s="12"/>
      <c r="H21" s="18">
        <f>IFERROR(G21/'Февраль 15'!F42,)</f>
        <v>0</v>
      </c>
      <c r="I21" s="49">
        <f t="shared" ca="1" si="1"/>
        <v>0</v>
      </c>
      <c r="J21" s="12"/>
      <c r="K21" s="8"/>
      <c r="L21" s="18">
        <f>IFERROR(K21/'Февраль 15'!I42,)</f>
        <v>0</v>
      </c>
      <c r="M21" s="49">
        <f t="array" aca="1" ref="M21" ca="1">K21/INDEX(INDIRECT("'"&amp;TEXT($A21-365+MOD($A21-EDATE($A21,-12),7),"ММММ Г")&amp;"'!I2:I32"),DAY($A21-365+MOD($A21-EDATE($A21,-12),7)))</f>
        <v>0</v>
      </c>
    </row>
    <row r="22" spans="1:14" s="3" customFormat="1" x14ac:dyDescent="0.2">
      <c r="A22" s="51">
        <f t="shared" si="2"/>
        <v>42115</v>
      </c>
      <c r="B22" s="13"/>
      <c r="C22" s="10"/>
      <c r="D22" s="13"/>
      <c r="E22" s="18">
        <f>IFERROR(D22/'Февраль 15'!D43,)</f>
        <v>0</v>
      </c>
      <c r="F22" s="49">
        <f t="shared" ca="1" si="0"/>
        <v>0</v>
      </c>
      <c r="G22" s="11"/>
      <c r="H22" s="18">
        <f>IFERROR(G22/'Февраль 15'!F43,)</f>
        <v>0</v>
      </c>
      <c r="I22" s="49">
        <f t="shared" ca="1" si="1"/>
        <v>0</v>
      </c>
      <c r="J22" s="11"/>
      <c r="K22" s="8"/>
      <c r="L22" s="18">
        <f>IFERROR(K22/'Февраль 15'!I43,)</f>
        <v>0</v>
      </c>
      <c r="M22" s="49">
        <f t="array" aca="1" ref="M22" ca="1">K22/INDEX(INDIRECT("'"&amp;TEXT($A22-365+MOD($A22-EDATE($A22,-12),7),"ММММ Г")&amp;"'!I2:I32"),DAY($A22-365+MOD($A22-EDATE($A22,-12),7)))</f>
        <v>0</v>
      </c>
    </row>
    <row r="23" spans="1:14" s="3" customFormat="1" x14ac:dyDescent="0.2">
      <c r="A23" s="51">
        <f t="shared" si="2"/>
        <v>42116</v>
      </c>
      <c r="B23" s="11"/>
      <c r="C23" s="11"/>
      <c r="D23" s="13"/>
      <c r="E23" s="18">
        <f>IFERROR(D23/'Февраль 15'!D44,)</f>
        <v>0</v>
      </c>
      <c r="F23" s="49">
        <f t="shared" ca="1" si="0"/>
        <v>0</v>
      </c>
      <c r="G23" s="11"/>
      <c r="H23" s="18">
        <f>IFERROR(G23/'Февраль 15'!F44,)</f>
        <v>0</v>
      </c>
      <c r="I23" s="49">
        <f t="shared" ca="1" si="1"/>
        <v>0</v>
      </c>
      <c r="J23" s="11"/>
      <c r="K23" s="8"/>
      <c r="L23" s="18">
        <f>IFERROR(K23/'Февраль 15'!I44,)</f>
        <v>0</v>
      </c>
      <c r="M23" s="49">
        <f t="array" aca="1" ref="M23" ca="1">K23/INDEX(INDIRECT("'"&amp;TEXT($A23-365+MOD($A23-EDATE($A23,-12),7),"ММММ Г")&amp;"'!I2:I32"),DAY($A23-365+MOD($A23-EDATE($A23,-12),7)))</f>
        <v>0</v>
      </c>
    </row>
    <row r="24" spans="1:14" x14ac:dyDescent="0.2">
      <c r="A24" s="51">
        <f t="shared" si="2"/>
        <v>42117</v>
      </c>
      <c r="B24" s="11"/>
      <c r="C24" s="11"/>
      <c r="D24" s="13"/>
      <c r="E24" s="18">
        <f>IFERROR(D24/'Февраль 15'!D45,)</f>
        <v>0</v>
      </c>
      <c r="F24" s="49">
        <f t="shared" ca="1" si="0"/>
        <v>0</v>
      </c>
      <c r="G24" s="11"/>
      <c r="H24" s="18">
        <f>IFERROR(G24/'Февраль 15'!F45,)</f>
        <v>0</v>
      </c>
      <c r="I24" s="49">
        <f t="shared" ca="1" si="1"/>
        <v>0</v>
      </c>
      <c r="J24" s="11"/>
      <c r="K24" s="8"/>
      <c r="L24" s="18">
        <f>IFERROR(K24/'Февраль 15'!I45,)</f>
        <v>0</v>
      </c>
      <c r="M24" s="49">
        <f t="array" aca="1" ref="M24" ca="1">K24/INDEX(INDIRECT("'"&amp;TEXT($A24-365+MOD($A24-EDATE($A24,-12),7),"ММММ Г")&amp;"'!I2:I32"),DAY($A24-365+MOD($A24-EDATE($A24,-12),7)))</f>
        <v>0</v>
      </c>
    </row>
    <row r="25" spans="1:14" x14ac:dyDescent="0.2">
      <c r="A25" s="51">
        <f t="shared" si="2"/>
        <v>42118</v>
      </c>
      <c r="B25" s="13"/>
      <c r="C25" s="13"/>
      <c r="D25" s="13"/>
      <c r="E25" s="18">
        <f>IFERROR(D25/'Февраль 15'!D46,)</f>
        <v>0</v>
      </c>
      <c r="F25" s="49">
        <f t="shared" ca="1" si="0"/>
        <v>0</v>
      </c>
      <c r="G25" s="11"/>
      <c r="H25" s="18">
        <f>IFERROR(G25/'Февраль 15'!F46,)</f>
        <v>0</v>
      </c>
      <c r="I25" s="49">
        <f t="shared" ca="1" si="1"/>
        <v>0</v>
      </c>
      <c r="J25" s="11"/>
      <c r="K25" s="8"/>
      <c r="L25" s="18">
        <f>IFERROR(K25/'Февраль 15'!I46,)</f>
        <v>0</v>
      </c>
      <c r="M25" s="49">
        <f t="array" aca="1" ref="M25" ca="1">K25/INDEX(INDIRECT("'"&amp;TEXT($A25-365+MOD($A25-EDATE($A25,-12),7),"ММММ Г")&amp;"'!I2:I32"),DAY($A25-365+MOD($A25-EDATE($A25,-12),7)))</f>
        <v>0</v>
      </c>
    </row>
    <row r="26" spans="1:14" s="3" customFormat="1" x14ac:dyDescent="0.2">
      <c r="A26" s="51">
        <f t="shared" si="2"/>
        <v>42119</v>
      </c>
      <c r="B26" s="13"/>
      <c r="C26" s="13"/>
      <c r="D26" s="13"/>
      <c r="E26" s="18">
        <f>IFERROR(D26/'Февраль 15'!D47,)</f>
        <v>0</v>
      </c>
      <c r="F26" s="49">
        <f t="shared" ca="1" si="0"/>
        <v>0</v>
      </c>
      <c r="G26" s="11"/>
      <c r="H26" s="18">
        <f>IFERROR(G26/'Февраль 15'!F47,)</f>
        <v>0</v>
      </c>
      <c r="I26" s="49">
        <f t="shared" ca="1" si="1"/>
        <v>0</v>
      </c>
      <c r="J26" s="11"/>
      <c r="K26" s="8"/>
      <c r="L26" s="18">
        <f>IFERROR(K26/'Февраль 15'!I47,)</f>
        <v>0</v>
      </c>
      <c r="M26" s="49">
        <f t="array" aca="1" ref="M26" ca="1">K26/INDEX(INDIRECT("'"&amp;TEXT($A26-365+MOD($A26-EDATE($A26,-12),7),"ММММ Г")&amp;"'!I2:I32"),DAY($A26-365+MOD($A26-EDATE($A26,-12),7)))</f>
        <v>0</v>
      </c>
    </row>
    <row r="27" spans="1:14" s="3" customFormat="1" x14ac:dyDescent="0.2">
      <c r="A27" s="51">
        <f t="shared" si="2"/>
        <v>42120</v>
      </c>
      <c r="B27" s="13"/>
      <c r="C27" s="13"/>
      <c r="D27" s="13"/>
      <c r="E27" s="18">
        <f>IFERROR(D27/'Февраль 15'!D48,)</f>
        <v>0</v>
      </c>
      <c r="F27" s="49">
        <f t="shared" ca="1" si="0"/>
        <v>0</v>
      </c>
      <c r="G27" s="11"/>
      <c r="H27" s="18">
        <f>IFERROR(G27/'Февраль 15'!F48,)</f>
        <v>0</v>
      </c>
      <c r="I27" s="49">
        <f t="shared" ca="1" si="1"/>
        <v>0</v>
      </c>
      <c r="J27" s="11"/>
      <c r="K27" s="8"/>
      <c r="L27" s="18">
        <f>IFERROR(K27/'Февраль 15'!I48,)</f>
        <v>0</v>
      </c>
      <c r="M27" s="49">
        <f t="array" aca="1" ref="M27" ca="1">K27/INDEX(INDIRECT("'"&amp;TEXT($A27-365+MOD($A27-EDATE($A27,-12),7),"ММММ Г")&amp;"'!I2:I32"),DAY($A27-365+MOD($A27-EDATE($A27,-12),7)))</f>
        <v>0</v>
      </c>
    </row>
    <row r="28" spans="1:14" x14ac:dyDescent="0.2">
      <c r="A28" s="51">
        <f t="shared" si="2"/>
        <v>42121</v>
      </c>
      <c r="B28" s="13"/>
      <c r="C28" s="13"/>
      <c r="D28" s="13"/>
      <c r="E28" s="18">
        <f>IFERROR(D28/'Февраль 15'!D49,)</f>
        <v>0</v>
      </c>
      <c r="F28" s="49">
        <f t="shared" ca="1" si="0"/>
        <v>0</v>
      </c>
      <c r="G28" s="11"/>
      <c r="H28" s="18">
        <f>IFERROR(G28/'Февраль 15'!F49,)</f>
        <v>0</v>
      </c>
      <c r="I28" s="49">
        <f t="shared" ca="1" si="1"/>
        <v>0</v>
      </c>
      <c r="J28" s="11"/>
      <c r="K28" s="8"/>
      <c r="L28" s="18">
        <f>IFERROR(K28/'Февраль 15'!I49,)</f>
        <v>0</v>
      </c>
      <c r="M28" s="49">
        <f t="array" aca="1" ref="M28" ca="1">K28/INDEX(INDIRECT("'"&amp;TEXT($A28-365+MOD($A28-EDATE($A28,-12),7),"ММММ Г")&amp;"'!I2:I32"),DAY($A28-365+MOD($A28-EDATE($A28,-12),7)))</f>
        <v>0</v>
      </c>
    </row>
    <row r="29" spans="1:14" s="3" customFormat="1" x14ac:dyDescent="0.2">
      <c r="A29" s="51">
        <f t="shared" si="2"/>
        <v>42122</v>
      </c>
      <c r="B29" s="13"/>
      <c r="C29" s="13"/>
      <c r="D29" s="13"/>
      <c r="E29" s="18">
        <f>IFERROR(D29/'Февраль 15'!D50,)</f>
        <v>0</v>
      </c>
      <c r="F29" s="49">
        <f t="shared" ca="1" si="0"/>
        <v>0</v>
      </c>
      <c r="G29" s="11"/>
      <c r="H29" s="18">
        <f>IFERROR(G29/'Февраль 15'!F50,)</f>
        <v>0</v>
      </c>
      <c r="I29" s="49">
        <f t="shared" ca="1" si="1"/>
        <v>0</v>
      </c>
      <c r="J29" s="11"/>
      <c r="K29" s="8"/>
      <c r="L29" s="18">
        <f>IFERROR(K29/'Февраль 15'!I50,)</f>
        <v>0</v>
      </c>
      <c r="M29" s="49">
        <f t="array" aca="1" ref="M29" ca="1">K29/INDEX(INDIRECT("'"&amp;TEXT($A29-365+MOD($A29-EDATE($A29,-12),7),"ММММ Г")&amp;"'!I2:I32"),DAY($A29-365+MOD($A29-EDATE($A29,-12),7)))</f>
        <v>0</v>
      </c>
    </row>
    <row r="30" spans="1:14" s="3" customFormat="1" x14ac:dyDescent="0.2">
      <c r="A30" s="51">
        <f t="shared" si="2"/>
        <v>42123</v>
      </c>
      <c r="B30" s="13"/>
      <c r="C30" s="11"/>
      <c r="D30" s="13"/>
      <c r="E30" s="18">
        <f>IFERROR(D30/'Февраль 15'!D51,)</f>
        <v>0</v>
      </c>
      <c r="F30" s="49">
        <f t="shared" ca="1" si="0"/>
        <v>0</v>
      </c>
      <c r="G30" s="11"/>
      <c r="H30" s="18">
        <f>IFERROR(G30/'Февраль 15'!F51,)</f>
        <v>0</v>
      </c>
      <c r="I30" s="49">
        <f t="shared" ca="1" si="1"/>
        <v>0</v>
      </c>
      <c r="J30" s="11"/>
      <c r="K30" s="8"/>
      <c r="L30" s="18">
        <f>IFERROR(K30/'Февраль 15'!I51,)</f>
        <v>0</v>
      </c>
      <c r="M30" s="49">
        <f t="array" aca="1" ref="M30" ca="1">K30/INDEX(INDIRECT("'"&amp;TEXT($A30-365+MOD($A30-EDATE($A30,-12),7),"ММММ Г")&amp;"'!I2:I32"),DAY($A30-365+MOD($A30-EDATE($A30,-12),7)))</f>
        <v>0</v>
      </c>
    </row>
    <row r="31" spans="1:14" s="3" customFormat="1" x14ac:dyDescent="0.2">
      <c r="A31" s="51">
        <f t="shared" si="2"/>
        <v>42124</v>
      </c>
      <c r="B31" s="13"/>
      <c r="C31" s="11"/>
      <c r="D31" s="13"/>
      <c r="E31" s="18">
        <f>IFERROR(D31/'Февраль 15'!D52,)</f>
        <v>0</v>
      </c>
      <c r="F31" s="49">
        <f t="shared" ca="1" si="0"/>
        <v>0</v>
      </c>
      <c r="G31" s="11"/>
      <c r="H31" s="18">
        <f>IFERROR(G31/'Февраль 15'!F52,)</f>
        <v>0</v>
      </c>
      <c r="I31" s="49">
        <f t="shared" ca="1" si="1"/>
        <v>0</v>
      </c>
      <c r="J31" s="11"/>
      <c r="K31" s="8"/>
      <c r="L31" s="18">
        <f>IFERROR(K31/'Февраль 15'!I52,)</f>
        <v>0</v>
      </c>
      <c r="M31" s="49">
        <f t="array" aca="1" ref="M31" ca="1">K31/INDEX(INDIRECT("'"&amp;TEXT($A31-365+MOD($A31-EDATE($A31,-12),7),"ММММ Г")&amp;"'!I2:I32"),DAY($A31-365+MOD($A31-EDATE($A31,-12),7)))</f>
        <v>0</v>
      </c>
    </row>
    <row r="32" spans="1:14" s="3" customFormat="1" outlineLevel="1" x14ac:dyDescent="0.2">
      <c r="A32" s="51">
        <f t="shared" si="2"/>
        <v>42125</v>
      </c>
      <c r="B32" s="13"/>
      <c r="C32" s="11"/>
      <c r="D32" s="13"/>
      <c r="E32" s="18">
        <f>IFERROR(D32/'Февраль 15'!D53,)</f>
        <v>0</v>
      </c>
      <c r="F32" s="49">
        <f t="shared" ca="1" si="0"/>
        <v>0</v>
      </c>
      <c r="G32" s="11"/>
      <c r="H32" s="18">
        <f>IFERROR(G32/'Февраль 15'!F53,)</f>
        <v>0</v>
      </c>
      <c r="I32" s="49">
        <f t="shared" ca="1" si="1"/>
        <v>0</v>
      </c>
      <c r="J32" s="11"/>
      <c r="K32" s="8"/>
      <c r="L32" s="18">
        <f>IFERROR(K32/'Февраль 15'!I53,)</f>
        <v>0</v>
      </c>
      <c r="M32" s="49">
        <f t="array" aca="1" ref="M32" ca="1">K32/INDEX(INDIRECT("'"&amp;TEXT($A32-365+MOD($A32-EDATE($A32,-12),7),"ММММ Г")&amp;"'!I2:I32"),DAY($A32-365+MOD($A32-EDATE($A32,-12),7)))</f>
        <v>0</v>
      </c>
    </row>
    <row r="33" spans="1:13" x14ac:dyDescent="0.2">
      <c r="A33" s="4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</row>
    <row r="34" spans="1:13" x14ac:dyDescent="0.2">
      <c r="A34" s="29"/>
      <c r="B34" s="31"/>
      <c r="C34" s="31"/>
      <c r="D34" s="31"/>
      <c r="E34" s="30"/>
      <c r="F34" s="30"/>
      <c r="G34" s="31"/>
      <c r="H34" s="30"/>
      <c r="I34" s="30"/>
      <c r="J34" s="31"/>
      <c r="K34" s="31"/>
      <c r="L34" s="30"/>
      <c r="M34" s="30"/>
    </row>
  </sheetData>
  <conditionalFormatting sqref="B2:M32">
    <cfRule type="expression" dxfId="4" priority="1" stopIfTrue="1">
      <formula>WEEKDAY($A2,2)&gt;5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L35"/>
  <sheetViews>
    <sheetView workbookViewId="0">
      <selection activeCell="A38" sqref="A38"/>
    </sheetView>
  </sheetViews>
  <sheetFormatPr defaultRowHeight="12.75" x14ac:dyDescent="0.2"/>
  <cols>
    <col min="1" max="1" width="10.5703125" customWidth="1"/>
    <col min="2" max="2" width="13.42578125" customWidth="1"/>
    <col min="3" max="4" width="14.28515625" customWidth="1"/>
    <col min="5" max="5" width="9.28515625" customWidth="1"/>
    <col min="6" max="6" width="12.5703125" customWidth="1"/>
    <col min="7" max="7" width="9.28515625" customWidth="1"/>
    <col min="8" max="8" width="14.28515625" customWidth="1"/>
    <col min="9" max="9" width="11.7109375" customWidth="1"/>
    <col min="10" max="10" width="9.28515625" customWidth="1"/>
  </cols>
  <sheetData>
    <row r="1" spans="1:12" x14ac:dyDescent="0.2">
      <c r="A1" s="38" t="s">
        <v>0</v>
      </c>
      <c r="B1" s="38" t="s">
        <v>1</v>
      </c>
      <c r="C1" s="38" t="s">
        <v>2</v>
      </c>
      <c r="D1" s="38" t="s">
        <v>3</v>
      </c>
      <c r="E1" s="38" t="s">
        <v>7</v>
      </c>
      <c r="F1" s="38" t="s">
        <v>4</v>
      </c>
      <c r="G1" s="38" t="s">
        <v>7</v>
      </c>
      <c r="H1" s="38" t="s">
        <v>5</v>
      </c>
      <c r="I1" s="38" t="s">
        <v>6</v>
      </c>
      <c r="J1" s="38" t="s">
        <v>7</v>
      </c>
    </row>
    <row r="2" spans="1:12" s="3" customFormat="1" x14ac:dyDescent="0.2">
      <c r="A2" s="16">
        <v>41760</v>
      </c>
      <c r="B2" s="22">
        <v>1989012.9</v>
      </c>
      <c r="C2" s="22">
        <v>708709.9</v>
      </c>
      <c r="D2" s="23">
        <v>2697722.8</v>
      </c>
      <c r="E2" s="18">
        <f>D2/'Апрель 14'!D25</f>
        <v>1.2040070902506661</v>
      </c>
      <c r="F2" s="35">
        <v>4580</v>
      </c>
      <c r="G2" s="18">
        <f>F2/'Апрель 14'!F25</f>
        <v>0.95675788594109046</v>
      </c>
      <c r="H2" s="35">
        <v>41470</v>
      </c>
      <c r="I2" s="22">
        <v>588.77</v>
      </c>
      <c r="J2" s="18">
        <f>I2/'Апрель 14'!I25</f>
        <v>1.2589432719652747</v>
      </c>
    </row>
    <row r="3" spans="1:12" x14ac:dyDescent="0.2">
      <c r="A3" s="16">
        <v>41761</v>
      </c>
      <c r="B3" s="22">
        <v>1774989.45</v>
      </c>
      <c r="C3" s="22">
        <v>594627.5</v>
      </c>
      <c r="D3" s="23">
        <v>2369616.9500000002</v>
      </c>
      <c r="E3" s="18">
        <f>D3/'Апрель 14'!D26</f>
        <v>0.8454686769243781</v>
      </c>
      <c r="F3" s="35">
        <v>4538</v>
      </c>
      <c r="G3" s="18">
        <f>F3/'Апрель 14'!F26</f>
        <v>0.86818442701358334</v>
      </c>
      <c r="H3" s="35">
        <v>38362</v>
      </c>
      <c r="I3" s="22">
        <v>522.05999999999995</v>
      </c>
      <c r="J3" s="18">
        <f>I3/'Апрель 14'!I26</f>
        <v>0.97473813924830544</v>
      </c>
    </row>
    <row r="4" spans="1:12" x14ac:dyDescent="0.2">
      <c r="A4" s="16">
        <v>41762</v>
      </c>
      <c r="B4" s="19">
        <v>1672369.1</v>
      </c>
      <c r="C4" s="19">
        <v>570177.9</v>
      </c>
      <c r="D4" s="17">
        <v>2242547</v>
      </c>
      <c r="E4" s="18">
        <f>D4/'Апрель 14'!D27</f>
        <v>0.80461090763084198</v>
      </c>
      <c r="F4" s="32">
        <v>4314</v>
      </c>
      <c r="G4" s="18">
        <f>F4/'Апрель 14'!F27</f>
        <v>0.81181783966879939</v>
      </c>
      <c r="H4" s="32">
        <v>36152</v>
      </c>
      <c r="I4" s="19">
        <v>519.71</v>
      </c>
      <c r="J4" s="18">
        <f>I4/'Апрель 14'!I27</f>
        <v>0.99219167621229487</v>
      </c>
    </row>
    <row r="5" spans="1:12" s="5" customFormat="1" x14ac:dyDescent="0.2">
      <c r="A5" s="16">
        <v>41763</v>
      </c>
      <c r="B5" s="19">
        <v>1826418.5</v>
      </c>
      <c r="C5" s="25">
        <v>539314.1</v>
      </c>
      <c r="D5" s="17">
        <v>2365732.6</v>
      </c>
      <c r="E5" s="18">
        <f>D5/'Апрель 14'!D28</f>
        <v>0.92440981913905607</v>
      </c>
      <c r="F5" s="32">
        <v>4663</v>
      </c>
      <c r="G5" s="18">
        <f>F5/'Апрель 14'!F28</f>
        <v>0.89363740896895361</v>
      </c>
      <c r="H5" s="32">
        <v>39574</v>
      </c>
      <c r="I5" s="19">
        <v>507.02</v>
      </c>
      <c r="J5" s="18">
        <f>I5/'Апрель 14'!I28</f>
        <v>1.033975038747043</v>
      </c>
    </row>
    <row r="6" spans="1:12" s="5" customFormat="1" x14ac:dyDescent="0.2">
      <c r="A6" s="16">
        <v>41764</v>
      </c>
      <c r="B6" s="24">
        <v>1701331.17</v>
      </c>
      <c r="C6" s="24">
        <v>472703.6</v>
      </c>
      <c r="D6" s="23">
        <v>2174034.77</v>
      </c>
      <c r="E6" s="18">
        <f>D6/'Апрель 14'!D31</f>
        <v>0.97491702384763623</v>
      </c>
      <c r="F6" s="36">
        <v>4609</v>
      </c>
      <c r="G6" s="18">
        <f>F6/'Апрель 14'!F31</f>
        <v>0.92680474562638249</v>
      </c>
      <c r="H6" s="36">
        <v>36967</v>
      </c>
      <c r="I6" s="24">
        <v>470.98</v>
      </c>
      <c r="J6" s="18">
        <f>I6/'Апрель 14'!I31</f>
        <v>1.0518111572647284</v>
      </c>
    </row>
    <row r="7" spans="1:12" x14ac:dyDescent="0.2">
      <c r="A7" s="16">
        <v>41765</v>
      </c>
      <c r="B7" s="24">
        <v>1756384.1</v>
      </c>
      <c r="C7" s="24">
        <v>471675.6</v>
      </c>
      <c r="D7" s="23">
        <v>2228059.7000000002</v>
      </c>
      <c r="E7" s="18" t="e">
        <f>D7/'Апрель 14'!#REF!</f>
        <v>#REF!</v>
      </c>
      <c r="F7" s="36">
        <v>4602</v>
      </c>
      <c r="G7" s="18" t="e">
        <f>F7/'Апрель 14'!#REF!</f>
        <v>#REF!</v>
      </c>
      <c r="H7" s="36">
        <v>37944</v>
      </c>
      <c r="I7" s="24">
        <v>484.05</v>
      </c>
      <c r="J7" s="18" t="e">
        <f>I7/'Апрель 14'!#REF!</f>
        <v>#REF!</v>
      </c>
      <c r="K7" s="5"/>
    </row>
    <row r="8" spans="1:12" s="3" customFormat="1" x14ac:dyDescent="0.2">
      <c r="A8" s="16">
        <v>41766</v>
      </c>
      <c r="B8" s="24">
        <v>1929476.99</v>
      </c>
      <c r="C8" s="24">
        <v>526471.81000000006</v>
      </c>
      <c r="D8" s="23">
        <v>2455948.7999999998</v>
      </c>
      <c r="E8" s="18" t="e">
        <f>D8/'Апрель 14'!#REF!</f>
        <v>#REF!</v>
      </c>
      <c r="F8" s="36">
        <v>4931</v>
      </c>
      <c r="G8" s="18" t="e">
        <f>F8/'Апрель 14'!#REF!</f>
        <v>#REF!</v>
      </c>
      <c r="H8" s="36">
        <v>40826</v>
      </c>
      <c r="I8" s="24">
        <v>497.46</v>
      </c>
      <c r="J8" s="18" t="e">
        <f>I8/'Апрель 14'!#REF!</f>
        <v>#REF!</v>
      </c>
      <c r="K8" s="5"/>
    </row>
    <row r="9" spans="1:12" s="3" customFormat="1" ht="13.5" customHeight="1" x14ac:dyDescent="0.2">
      <c r="A9" s="16">
        <v>41767</v>
      </c>
      <c r="B9" s="24">
        <v>2432749.79</v>
      </c>
      <c r="C9" s="24">
        <v>823508.9</v>
      </c>
      <c r="D9" s="23">
        <v>3256258.69</v>
      </c>
      <c r="E9" s="18">
        <f>D9/'Май 14'!D2</f>
        <v>1.2070397633144518</v>
      </c>
      <c r="F9" s="36">
        <v>5119</v>
      </c>
      <c r="G9" s="18">
        <f>F9/'Май 14'!F2</f>
        <v>1.1176855895196507</v>
      </c>
      <c r="H9" s="36">
        <v>48308</v>
      </c>
      <c r="I9" s="24">
        <v>635.74</v>
      </c>
      <c r="J9" s="18">
        <f>I9/'Май 14'!I2</f>
        <v>1.0797764831767924</v>
      </c>
    </row>
    <row r="10" spans="1:12" x14ac:dyDescent="0.2">
      <c r="A10" s="16">
        <v>41768</v>
      </c>
      <c r="B10" s="24">
        <v>2214343.66</v>
      </c>
      <c r="C10" s="24">
        <v>768362.5</v>
      </c>
      <c r="D10" s="22">
        <v>2982706.16</v>
      </c>
      <c r="E10" s="18">
        <f>D10/'Май 14'!D3</f>
        <v>1.2587292473578904</v>
      </c>
      <c r="F10" s="36">
        <v>4862</v>
      </c>
      <c r="G10" s="18">
        <f>F10/'Май 14'!F3</f>
        <v>1.0713970912296165</v>
      </c>
      <c r="H10" s="36">
        <v>43066</v>
      </c>
      <c r="I10" s="24">
        <v>612.47</v>
      </c>
      <c r="J10" s="18">
        <f>I10/'Май 14'!I3</f>
        <v>1.1731793280465848</v>
      </c>
      <c r="K10" s="3"/>
    </row>
    <row r="11" spans="1:12" x14ac:dyDescent="0.2">
      <c r="A11" s="16">
        <v>41769</v>
      </c>
      <c r="B11" s="19">
        <v>1675069.3</v>
      </c>
      <c r="C11" s="19">
        <v>549971.19999999995</v>
      </c>
      <c r="D11" s="17">
        <v>2225040.5</v>
      </c>
      <c r="E11" s="18">
        <f>D11/'Май 14'!D4</f>
        <v>0.99219347465181329</v>
      </c>
      <c r="F11" s="32">
        <v>4339</v>
      </c>
      <c r="G11" s="18">
        <f>F11/'Май 14'!F4</f>
        <v>1.0057950857672693</v>
      </c>
      <c r="H11" s="32">
        <v>35678</v>
      </c>
      <c r="I11" s="19">
        <v>512.45000000000005</v>
      </c>
      <c r="J11" s="18">
        <f>I11/'Май 14'!I4</f>
        <v>0.98603067095110741</v>
      </c>
      <c r="K11" s="3"/>
    </row>
    <row r="12" spans="1:12" s="3" customFormat="1" x14ac:dyDescent="0.2">
      <c r="A12" s="16">
        <v>41770</v>
      </c>
      <c r="B12" s="19">
        <v>1813514.96</v>
      </c>
      <c r="C12" s="19">
        <v>616276.30000000005</v>
      </c>
      <c r="D12" s="17">
        <v>2429791.2599999998</v>
      </c>
      <c r="E12" s="18">
        <f>D12/'Май 14'!D5</f>
        <v>1.0270777263668767</v>
      </c>
      <c r="F12" s="32">
        <v>4676</v>
      </c>
      <c r="G12" s="18">
        <f>F12/'Май 14'!F5</f>
        <v>1.0027879047823289</v>
      </c>
      <c r="H12" s="32">
        <v>41249</v>
      </c>
      <c r="I12" s="19">
        <v>519.08000000000004</v>
      </c>
      <c r="J12" s="18">
        <f>I12/'Май 14'!I5</f>
        <v>1.0237860439430397</v>
      </c>
    </row>
    <row r="13" spans="1:12" s="3" customFormat="1" x14ac:dyDescent="0.2">
      <c r="A13" s="16">
        <v>41771</v>
      </c>
      <c r="B13" s="24">
        <v>1679585.12</v>
      </c>
      <c r="C13" s="24">
        <v>470731.8</v>
      </c>
      <c r="D13" s="23">
        <v>2150316.92</v>
      </c>
      <c r="E13" s="18">
        <f>D13/'Май 14'!D6</f>
        <v>0.98909039987433134</v>
      </c>
      <c r="F13" s="36">
        <v>4276</v>
      </c>
      <c r="G13" s="18">
        <f>F13/'Май 14'!F6</f>
        <v>0.92775005424170098</v>
      </c>
      <c r="H13" s="36">
        <v>37054</v>
      </c>
      <c r="I13" s="24">
        <v>502.41</v>
      </c>
      <c r="J13" s="18">
        <f>I13/'Май 14'!I6</f>
        <v>1.0667331946154825</v>
      </c>
    </row>
    <row r="14" spans="1:12" x14ac:dyDescent="0.2">
      <c r="A14" s="16">
        <v>41772</v>
      </c>
      <c r="B14" s="24">
        <v>1672459.14</v>
      </c>
      <c r="C14" s="24">
        <v>482837.4</v>
      </c>
      <c r="D14" s="23">
        <v>2155296.54</v>
      </c>
      <c r="E14" s="18">
        <f>D14/'Май 14'!D7</f>
        <v>0.96734236519784444</v>
      </c>
      <c r="F14" s="36">
        <v>4304</v>
      </c>
      <c r="G14" s="18">
        <f>F14/'Май 14'!F7</f>
        <v>0.93524554541503691</v>
      </c>
      <c r="H14" s="36">
        <v>36311</v>
      </c>
      <c r="I14" s="24">
        <v>500.3</v>
      </c>
      <c r="J14" s="18">
        <f>I14/'Май 14'!I7</f>
        <v>1.0335709120958578</v>
      </c>
      <c r="K14" s="3"/>
    </row>
    <row r="15" spans="1:12" s="3" customFormat="1" x14ac:dyDescent="0.2">
      <c r="A15" s="16">
        <v>41773</v>
      </c>
      <c r="B15" s="24">
        <v>1748999.96</v>
      </c>
      <c r="C15" s="24">
        <v>495386.8</v>
      </c>
      <c r="D15" s="23">
        <v>2244386.7599999998</v>
      </c>
      <c r="E15" s="18">
        <f>D15/'Май 14'!D8</f>
        <v>0.91385730842597368</v>
      </c>
      <c r="F15" s="36">
        <v>4370</v>
      </c>
      <c r="G15" s="18">
        <f>F15/'Май 14'!F8</f>
        <v>0.88622997363617928</v>
      </c>
      <c r="H15" s="36">
        <v>38253</v>
      </c>
      <c r="I15" s="24">
        <v>513</v>
      </c>
      <c r="J15" s="18">
        <f>I15/'Май 14'!I8</f>
        <v>1.0312386925581958</v>
      </c>
    </row>
    <row r="16" spans="1:12" s="3" customFormat="1" x14ac:dyDescent="0.2">
      <c r="A16" s="16">
        <v>41774</v>
      </c>
      <c r="B16" s="24">
        <v>1970286.92</v>
      </c>
      <c r="C16" s="24">
        <v>582934.6</v>
      </c>
      <c r="D16" s="23">
        <v>2553221.52</v>
      </c>
      <c r="E16" s="18">
        <f>D16/'Май 14'!D9</f>
        <v>0.78409664681770108</v>
      </c>
      <c r="F16" s="36">
        <v>4960</v>
      </c>
      <c r="G16" s="18">
        <f>F16/'Май 14'!F9</f>
        <v>0.96893924594647396</v>
      </c>
      <c r="H16" s="36">
        <v>43503</v>
      </c>
      <c r="I16" s="24">
        <v>514.35</v>
      </c>
      <c r="J16" s="18">
        <f>I16/'Май 14'!I9</f>
        <v>0.80905716173278386</v>
      </c>
      <c r="L16" s="6"/>
    </row>
    <row r="17" spans="1:11" x14ac:dyDescent="0.2">
      <c r="A17" s="16">
        <v>41775</v>
      </c>
      <c r="B17" s="24">
        <v>2287300.7999999998</v>
      </c>
      <c r="C17" s="24">
        <v>660323.80000000005</v>
      </c>
      <c r="D17" s="23">
        <v>2947624.6</v>
      </c>
      <c r="E17" s="18">
        <f>D17/'Май 14'!D10</f>
        <v>0.98823834527501697</v>
      </c>
      <c r="F17" s="36">
        <v>5168</v>
      </c>
      <c r="G17" s="18">
        <f>F17/'Май 14'!F10</f>
        <v>1.0629370629370629</v>
      </c>
      <c r="H17" s="36">
        <v>47413</v>
      </c>
      <c r="I17" s="24">
        <v>569.91999999999996</v>
      </c>
      <c r="J17" s="18">
        <f>I17/'Май 14'!I10</f>
        <v>0.93052720949597523</v>
      </c>
    </row>
    <row r="18" spans="1:11" x14ac:dyDescent="0.2">
      <c r="A18" s="16">
        <v>41776</v>
      </c>
      <c r="B18" s="17">
        <v>2056082.41</v>
      </c>
      <c r="C18" s="17">
        <v>628195.6</v>
      </c>
      <c r="D18" s="17">
        <v>2684278.0099999998</v>
      </c>
      <c r="E18" s="18">
        <f>D18/'Май 14'!D11</f>
        <v>1.2063951240438093</v>
      </c>
      <c r="F18" s="33">
        <v>4904</v>
      </c>
      <c r="G18" s="18">
        <f>F18/'Май 14'!F11</f>
        <v>1.1302143351002536</v>
      </c>
      <c r="H18" s="33">
        <v>43755</v>
      </c>
      <c r="I18" s="20">
        <v>546.91999999999996</v>
      </c>
      <c r="J18" s="18">
        <f>I18/'Май 14'!I11</f>
        <v>1.067265099034052</v>
      </c>
      <c r="K18" s="3"/>
    </row>
    <row r="19" spans="1:11" s="3" customFormat="1" x14ac:dyDescent="0.2">
      <c r="A19" s="16">
        <v>41777</v>
      </c>
      <c r="B19" s="33">
        <v>1826400.01</v>
      </c>
      <c r="C19" s="26">
        <v>612430.31000000006</v>
      </c>
      <c r="D19" s="17">
        <v>2438830.3199999998</v>
      </c>
      <c r="E19" s="18">
        <f>D19/'Май 14'!D12</f>
        <v>1.0037200973387319</v>
      </c>
      <c r="F19" s="33">
        <v>4974</v>
      </c>
      <c r="G19" s="18">
        <f>F19/'Май 14'!F12</f>
        <v>1.0637296834901626</v>
      </c>
      <c r="H19" s="33">
        <v>41962</v>
      </c>
      <c r="I19" s="20">
        <v>490.02</v>
      </c>
      <c r="J19" s="18">
        <f>I19/'Май 14'!I12</f>
        <v>0.94401633659551498</v>
      </c>
    </row>
    <row r="20" spans="1:11" s="3" customFormat="1" x14ac:dyDescent="0.2">
      <c r="A20" s="16">
        <v>41778</v>
      </c>
      <c r="B20" s="23">
        <v>1673877.99</v>
      </c>
      <c r="C20" s="23">
        <v>486146.1</v>
      </c>
      <c r="D20" s="23">
        <v>2160024.09</v>
      </c>
      <c r="E20" s="18">
        <f>D20/'Май 14'!D13</f>
        <v>1.0045142973622696</v>
      </c>
      <c r="F20" s="34">
        <v>4981</v>
      </c>
      <c r="G20" s="18">
        <f>F20/'Май 14'!F13</f>
        <v>1.1648737137511693</v>
      </c>
      <c r="H20" s="34">
        <v>38036</v>
      </c>
      <c r="I20" s="22">
        <v>433.22</v>
      </c>
      <c r="J20" s="18">
        <f>I20/'Май 14'!I13</f>
        <v>0.86228379212197215</v>
      </c>
    </row>
    <row r="21" spans="1:11" x14ac:dyDescent="0.2">
      <c r="A21" s="16">
        <v>41779</v>
      </c>
      <c r="B21" s="23">
        <v>1733795.4</v>
      </c>
      <c r="C21" s="34">
        <v>475985.84</v>
      </c>
      <c r="D21" s="23">
        <v>2209781.2400000002</v>
      </c>
      <c r="E21" s="18">
        <f>D21/'Май 14'!D14</f>
        <v>1.0252794448414975</v>
      </c>
      <c r="F21" s="37">
        <v>5312</v>
      </c>
      <c r="G21" s="18">
        <f>F21/'Май 14'!F14</f>
        <v>1.2342007434944238</v>
      </c>
      <c r="H21" s="37">
        <v>40179</v>
      </c>
      <c r="I21" s="22">
        <v>415.84</v>
      </c>
      <c r="J21" s="18">
        <f>I21/'Май 14'!I14</f>
        <v>0.83118129122526474</v>
      </c>
    </row>
    <row r="22" spans="1:11" s="3" customFormat="1" x14ac:dyDescent="0.2">
      <c r="A22" s="16">
        <v>41780</v>
      </c>
      <c r="B22" s="23">
        <v>1688400.33</v>
      </c>
      <c r="C22" s="24">
        <v>483796.2</v>
      </c>
      <c r="D22" s="23">
        <v>2172196.5299999998</v>
      </c>
      <c r="E22" s="18">
        <f>D22/'Май 14'!D15</f>
        <v>0.96783520947165091</v>
      </c>
      <c r="F22" s="34">
        <v>4916</v>
      </c>
      <c r="G22" s="18">
        <f>F22/'Май 14'!F15</f>
        <v>1.1249427917620138</v>
      </c>
      <c r="H22" s="34">
        <v>39076</v>
      </c>
      <c r="I22" s="22">
        <v>441.59</v>
      </c>
      <c r="J22" s="18">
        <f>I22/'Май 14'!I15</f>
        <v>0.86079922027290445</v>
      </c>
    </row>
    <row r="23" spans="1:11" s="3" customFormat="1" x14ac:dyDescent="0.2">
      <c r="A23" s="16">
        <v>41781</v>
      </c>
      <c r="B23" s="34">
        <v>1837229.14</v>
      </c>
      <c r="C23" s="34">
        <v>548448.80000000005</v>
      </c>
      <c r="D23" s="23">
        <v>2385677.94</v>
      </c>
      <c r="E23" s="18">
        <f>D23/'Май 14'!D16</f>
        <v>0.93437953632789372</v>
      </c>
      <c r="F23" s="34">
        <v>4860</v>
      </c>
      <c r="G23" s="18">
        <f>F23/'Май 14'!F16</f>
        <v>0.97983870967741937</v>
      </c>
      <c r="H23" s="34">
        <v>40892</v>
      </c>
      <c r="I23" s="22">
        <v>490.48</v>
      </c>
      <c r="J23" s="18">
        <f>I23/'Май 14'!I16</f>
        <v>0.95359191212209582</v>
      </c>
    </row>
    <row r="24" spans="1:11" x14ac:dyDescent="0.2">
      <c r="A24" s="16">
        <v>41782</v>
      </c>
      <c r="B24" s="34">
        <v>2106188.9300000002</v>
      </c>
      <c r="C24" s="34">
        <v>694219.47</v>
      </c>
      <c r="D24" s="23">
        <v>2800408.4</v>
      </c>
      <c r="E24" s="18">
        <f>D24/'Май 14'!D17</f>
        <v>0.95005598745511888</v>
      </c>
      <c r="F24" s="34">
        <v>5404</v>
      </c>
      <c r="G24" s="18">
        <f>F24/'Май 14'!F17</f>
        <v>1.0456656346749227</v>
      </c>
      <c r="H24" s="34">
        <v>45409</v>
      </c>
      <c r="I24" s="22">
        <v>517.91999999999996</v>
      </c>
      <c r="J24" s="18">
        <f>I24/'Май 14'!I17</f>
        <v>0.90875912408759119</v>
      </c>
    </row>
    <row r="25" spans="1:11" x14ac:dyDescent="0.2">
      <c r="A25" s="16">
        <v>41783</v>
      </c>
      <c r="B25" s="17">
        <v>1779390.99</v>
      </c>
      <c r="C25" s="17">
        <v>595421.11</v>
      </c>
      <c r="D25" s="17">
        <v>2374812.1</v>
      </c>
      <c r="E25" s="18">
        <f>D25/'Май 14'!D18</f>
        <v>0.88471167708891685</v>
      </c>
      <c r="F25" s="33">
        <v>4634</v>
      </c>
      <c r="G25" s="18">
        <f>F25/'Май 14'!F18</f>
        <v>0.94494290375203915</v>
      </c>
      <c r="H25" s="33">
        <v>38748</v>
      </c>
      <c r="I25" s="20">
        <v>511.81</v>
      </c>
      <c r="J25" s="18">
        <f>I25/'Май 14'!I18</f>
        <v>0.9358041395450889</v>
      </c>
    </row>
    <row r="26" spans="1:11" s="3" customFormat="1" x14ac:dyDescent="0.2">
      <c r="A26" s="16">
        <v>41784</v>
      </c>
      <c r="B26" s="17">
        <v>1767271.95</v>
      </c>
      <c r="C26" s="17">
        <v>615188.56000000006</v>
      </c>
      <c r="D26" s="17">
        <v>2382460.5099999998</v>
      </c>
      <c r="E26" s="18">
        <f>D26/'Май 14'!D19</f>
        <v>0.97688653878962761</v>
      </c>
      <c r="F26" s="33">
        <v>4794</v>
      </c>
      <c r="G26" s="18">
        <f>F26/'Май 14'!F19</f>
        <v>0.96381182147165256</v>
      </c>
      <c r="H26" s="33">
        <v>41733</v>
      </c>
      <c r="I26" s="20">
        <v>496.55</v>
      </c>
      <c r="J26" s="18">
        <f>I26/'Май 14'!I19</f>
        <v>1.0133259866944206</v>
      </c>
    </row>
    <row r="27" spans="1:11" s="3" customFormat="1" x14ac:dyDescent="0.2">
      <c r="A27" s="16">
        <v>41785</v>
      </c>
      <c r="B27" s="23">
        <v>1768894.92</v>
      </c>
      <c r="C27" s="23">
        <v>500294.42</v>
      </c>
      <c r="D27" s="23">
        <v>2269189.34</v>
      </c>
      <c r="E27" s="18">
        <f>D27/'Май 14'!D20</f>
        <v>1.0505389039434279</v>
      </c>
      <c r="F27" s="34">
        <v>4838</v>
      </c>
      <c r="G27" s="18">
        <f>F27/'Май 14'!F20</f>
        <v>0.97129090544067453</v>
      </c>
      <c r="H27" s="34">
        <v>39513</v>
      </c>
      <c r="I27" s="22">
        <v>468.65</v>
      </c>
      <c r="J27" s="18">
        <f>I27/'Май 14'!I20</f>
        <v>1.0817829278426665</v>
      </c>
    </row>
    <row r="28" spans="1:11" x14ac:dyDescent="0.2">
      <c r="A28" s="16">
        <v>41786</v>
      </c>
      <c r="B28" s="23">
        <v>1656416.23</v>
      </c>
      <c r="C28" s="23">
        <v>489378</v>
      </c>
      <c r="D28" s="23">
        <v>2145794.23</v>
      </c>
      <c r="E28" s="18">
        <f>D28/'Май 14'!D21</f>
        <v>0.97104373553284384</v>
      </c>
      <c r="F28" s="34">
        <v>4279</v>
      </c>
      <c r="G28" s="18">
        <f>F28/'Май 14'!F21</f>
        <v>0.80553463855421692</v>
      </c>
      <c r="H28" s="34">
        <v>36611</v>
      </c>
      <c r="I28" s="22">
        <v>500.89</v>
      </c>
      <c r="J28" s="18">
        <f>I28/'Май 14'!I21</f>
        <v>1.2045257791458253</v>
      </c>
    </row>
    <row r="29" spans="1:11" s="3" customFormat="1" x14ac:dyDescent="0.2">
      <c r="A29" s="16">
        <v>41787</v>
      </c>
      <c r="B29" s="23">
        <v>1671388.46</v>
      </c>
      <c r="C29" s="23">
        <v>503280.8</v>
      </c>
      <c r="D29" s="23">
        <v>2174669.2599999998</v>
      </c>
      <c r="E29" s="18">
        <f>D29/'Май 14'!D22</f>
        <v>1.0011383546404984</v>
      </c>
      <c r="F29" s="34">
        <v>4255</v>
      </c>
      <c r="G29" s="18">
        <f>F29/'Май 14'!F22</f>
        <v>0.86554109031733117</v>
      </c>
      <c r="H29" s="34">
        <v>36161</v>
      </c>
      <c r="I29" s="22">
        <v>510.85</v>
      </c>
      <c r="J29" s="18">
        <f>I29/'Май 14'!I22</f>
        <v>1.1568423197989086</v>
      </c>
    </row>
    <row r="30" spans="1:11" s="3" customFormat="1" x14ac:dyDescent="0.2">
      <c r="A30" s="16">
        <v>41788</v>
      </c>
      <c r="B30" s="23">
        <v>1817318.94</v>
      </c>
      <c r="C30" s="23">
        <v>592726.9</v>
      </c>
      <c r="D30" s="23">
        <v>2410045.84</v>
      </c>
      <c r="E30" s="18">
        <f>D30/'Май 14'!D23</f>
        <v>1.0102142454316361</v>
      </c>
      <c r="F30" s="34">
        <v>4543</v>
      </c>
      <c r="G30" s="18">
        <f>F30/'Май 14'!F23</f>
        <v>0.93477366255144034</v>
      </c>
      <c r="H30" s="34">
        <v>39424</v>
      </c>
      <c r="I30" s="22">
        <v>530.03</v>
      </c>
      <c r="J30" s="18">
        <f>I30/'Май 14'!I23</f>
        <v>1.0806352960365355</v>
      </c>
    </row>
    <row r="31" spans="1:11" s="3" customFormat="1" x14ac:dyDescent="0.2">
      <c r="A31" s="16">
        <v>41789</v>
      </c>
      <c r="B31" s="23">
        <v>2180276.7000000002</v>
      </c>
      <c r="C31" s="34">
        <v>689493.13</v>
      </c>
      <c r="D31" s="23">
        <v>2869769.83</v>
      </c>
      <c r="E31" s="18">
        <f>D31/'Май 14'!D24</f>
        <v>1.024768326648356</v>
      </c>
      <c r="F31" s="34">
        <v>4972</v>
      </c>
      <c r="G31" s="18">
        <f>F31/'Май 14'!F24</f>
        <v>0.92005921539600299</v>
      </c>
      <c r="H31" s="34">
        <v>45501</v>
      </c>
      <c r="I31" s="22">
        <v>576.84</v>
      </c>
      <c r="J31" s="18">
        <f>I31/'Май 14'!I24</f>
        <v>1.1137627432808157</v>
      </c>
    </row>
    <row r="32" spans="1:11" s="3" customFormat="1" x14ac:dyDescent="0.2">
      <c r="A32" s="16">
        <v>41790</v>
      </c>
      <c r="B32" s="17">
        <v>1892740.6</v>
      </c>
      <c r="C32" s="33">
        <v>628575.62</v>
      </c>
      <c r="D32" s="17">
        <v>2521316.2200000002</v>
      </c>
      <c r="E32" s="18">
        <f>D32/'Май 14'!D25</f>
        <v>1.0616908259815587</v>
      </c>
      <c r="F32" s="33">
        <v>4645</v>
      </c>
      <c r="G32" s="18">
        <f>F32/'Май 14'!F25</f>
        <v>1.0023737591713422</v>
      </c>
      <c r="H32" s="33">
        <v>40433</v>
      </c>
      <c r="I32" s="20">
        <v>542.45000000000005</v>
      </c>
      <c r="J32" s="18">
        <f>I32/'Май 14'!I25</f>
        <v>1.0598659658857781</v>
      </c>
    </row>
    <row r="33" spans="1:10" x14ac:dyDescent="0.2">
      <c r="A33" s="39"/>
      <c r="B33" s="40"/>
      <c r="C33" s="40"/>
      <c r="D33" s="40"/>
      <c r="E33" s="40"/>
      <c r="F33" s="40"/>
      <c r="G33" s="40"/>
      <c r="H33" s="40"/>
      <c r="I33" s="40"/>
      <c r="J33" s="40"/>
    </row>
    <row r="34" spans="1:10" x14ac:dyDescent="0.2">
      <c r="A34" s="29"/>
      <c r="B34" s="31"/>
      <c r="C34" s="31"/>
      <c r="D34" s="31"/>
      <c r="E34" s="30"/>
      <c r="F34" s="31"/>
      <c r="G34" s="30"/>
      <c r="H34" s="31"/>
      <c r="I34" s="31"/>
      <c r="J34" s="30"/>
    </row>
    <row r="35" spans="1:10" ht="15" x14ac:dyDescent="0.25">
      <c r="A35" s="41"/>
      <c r="D35" s="43"/>
    </row>
  </sheetData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Март 14</vt:lpstr>
      <vt:lpstr>Апрель 14</vt:lpstr>
      <vt:lpstr>Февраль 15</vt:lpstr>
      <vt:lpstr>Март 15</vt:lpstr>
      <vt:lpstr>Апрель 15</vt:lpstr>
      <vt:lpstr>Май 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_Boroda_</cp:lastModifiedBy>
  <cp:lastPrinted>2015-03-18T20:22:36Z</cp:lastPrinted>
  <dcterms:created xsi:type="dcterms:W3CDTF">1996-10-08T23:32:33Z</dcterms:created>
  <dcterms:modified xsi:type="dcterms:W3CDTF">2015-03-24T13:20:35Z</dcterms:modified>
</cp:coreProperties>
</file>