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6" windowWidth="10500" windowHeight="9264"/>
  </bookViews>
  <sheets>
    <sheet name="Лист1" sheetId="1" r:id="rId1"/>
    <sheet name="Лист2" sheetId="2" r:id="rId2"/>
    <sheet name="Лист3" sheetId="3" r:id="rId3"/>
  </sheets>
  <definedNames>
    <definedName name="ПРАЗДНИКИ">Лист1!$M$1:$M$26</definedName>
  </definedNames>
  <calcPr calcId="145621"/>
</workbook>
</file>

<file path=xl/calcChain.xml><?xml version="1.0" encoding="utf-8"?>
<calcChain xmlns="http://schemas.openxmlformats.org/spreadsheetml/2006/main">
  <c r="F10" i="1" l="1" a="1"/>
  <c r="F10" i="1" s="1"/>
  <c r="E4" i="1" l="1"/>
  <c r="E5" i="1"/>
  <c r="E6" i="1"/>
  <c r="E7" i="1"/>
  <c r="E8" i="1"/>
  <c r="E9" i="1"/>
  <c r="E10" i="1"/>
  <c r="E11" i="1"/>
  <c r="E3" i="1"/>
  <c r="G3" i="1" s="1"/>
  <c r="C20" i="1"/>
  <c r="C21" i="1"/>
  <c r="C26" i="1"/>
  <c r="C19" i="1"/>
  <c r="C18" i="1"/>
  <c r="G4" i="1"/>
  <c r="G5" i="1"/>
  <c r="G6" i="1"/>
  <c r="G7" i="1"/>
  <c r="G8" i="1"/>
  <c r="D11" i="1"/>
  <c r="D10" i="1"/>
  <c r="D9" i="1"/>
  <c r="C11" i="1"/>
  <c r="G11" i="1" s="1"/>
  <c r="C10" i="1"/>
  <c r="G10" i="1" s="1"/>
  <c r="C9" i="1"/>
  <c r="G9" i="1" s="1"/>
  <c r="F4" i="1" a="1"/>
  <c r="F4" i="1" s="1"/>
  <c r="H4" i="1" s="1"/>
  <c r="F5" i="1" a="1"/>
  <c r="F5" i="1" s="1"/>
  <c r="H5" i="1" s="1"/>
  <c r="F6" i="1" a="1"/>
  <c r="F6" i="1" s="1"/>
  <c r="H6" i="1" s="1"/>
  <c r="F7" i="1" a="1"/>
  <c r="F7" i="1" s="1"/>
  <c r="H7" i="1" s="1"/>
  <c r="F8" i="1" a="1"/>
  <c r="F8" i="1" s="1"/>
  <c r="H8" i="1" s="1"/>
  <c r="F9" i="1" a="1"/>
  <c r="F9" i="1" s="1"/>
  <c r="F11" i="1" a="1"/>
  <c r="F11" i="1" s="1"/>
  <c r="H11" i="1" s="1"/>
  <c r="F3" i="1" a="1"/>
  <c r="F3" i="1" s="1"/>
  <c r="H3" i="1" s="1"/>
  <c r="H10" i="1" l="1"/>
  <c r="H9" i="1"/>
</calcChain>
</file>

<file path=xl/sharedStrings.xml><?xml version="1.0" encoding="utf-8"?>
<sst xmlns="http://schemas.openxmlformats.org/spreadsheetml/2006/main" count="25" uniqueCount="22">
  <si>
    <t>январь</t>
  </si>
  <si>
    <t>февраль</t>
  </si>
  <si>
    <t>ПЕРИОД</t>
  </si>
  <si>
    <t>ПО ГРАФИКУ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</si>
  <si>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</si>
  <si>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</si>
  <si>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</si>
  <si>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</si>
  <si>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</si>
  <si>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</si>
  <si>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</si>
  <si>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</si>
  <si>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</si>
  <si>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</si>
  <si>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ОТРАБОТАНО</t>
  </si>
  <si>
    <t>ДОЛЖНО БЫТЬ</t>
  </si>
  <si>
    <t>ФОРМУЛЫ</t>
  </si>
  <si>
    <t xml:space="preserve"> + доп.дни, итого дата в раб.днях</t>
  </si>
  <si>
    <t>проверка</t>
  </si>
  <si>
    <t>формула не подходит</t>
  </si>
  <si>
    <t>кал.дни</t>
  </si>
  <si>
    <t>Здравствуйте, понимаю что тема изъедена, но не могу добить формулу:
Если период с 16.02.15 по 31.03.15, то для подсчета фактически отработанных дней использую формулу: ЧИСТРАБДНИ.МЕЖД(A10;B10;1;ПРАЗДНИКИ), получается 9+21=30 дней,
а если мне надо вывести не фактически отработанные дни, а по календарю всего рабочие в этом месяце.
Я использовала формулу: ДЕНЬ(ЧИСТРАБДНИ.МЕЖД(A11;B11;1;ПРАЗДНИКИ)),получается 30дней, а должно быть 19+21=40 дней.
Что не так?
Спасибо.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</si>
</sst>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[$-F800]dddd\,\ mmmm\ dd\,\ yyyy"/>
    <numFmt numFmtId="165" formatCode="dd/mm/yy;@"/>
    <numFmt numFmtId="166" formatCode="#,##0.00_ ;[Red]\-#,##0.00\ 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3">
    <xf numFmtId="0" fontId="0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0" borderId="0"/>
    <xf numFmtId="0" fontId="15" fillId="0" borderId="0" applyNumberFormat="0" applyFont="0" applyFill="0" applyBorder="0" applyAlignment="0" applyProtection="0">
      <alignment vertical="top"/>
    </xf>
    <xf numFmtId="0" fontId="15" fillId="0" borderId="0"/>
    <xf numFmtId="0" fontId="14" fillId="0" borderId="0"/>
    <xf numFmtId="0" fontId="16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23" borderId="8" applyNumberFormat="0" applyFont="0" applyAlignment="0" applyProtection="0"/>
    <xf numFmtId="0" fontId="14" fillId="23" borderId="8" applyNumberFormat="0" applyFont="0" applyAlignment="0" applyProtection="0"/>
    <xf numFmtId="0" fontId="15" fillId="23" borderId="8" applyNumberFormat="0" applyFont="0" applyAlignment="0" applyProtection="0"/>
    <xf numFmtId="0" fontId="15" fillId="23" borderId="8" applyNumberFormat="0" applyFont="0" applyAlignment="0" applyProtection="0"/>
    <xf numFmtId="0" fontId="15" fillId="23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</cellStyleXfs>
  <cellXfs count="37">
    <xf numFmtId="0" fontId="0" fillId="0" borderId="0" xfId="0"/>
    <xf numFmtId="0" fontId="23" fillId="0" borderId="0" xfId="0" applyFont="1"/>
    <xf numFmtId="166" fontId="24" fillId="0" borderId="0" xfId="0" applyNumberFormat="1" applyFont="1" applyFill="1" applyBorder="1" applyAlignment="1">
      <alignment horizontal="center"/>
    </xf>
    <xf numFmtId="165" fontId="25" fillId="0" borderId="10" xfId="76" applyNumberFormat="1" applyFont="1" applyBorder="1" applyAlignment="1">
      <alignment horizontal="center"/>
    </xf>
    <xf numFmtId="0" fontId="26" fillId="0" borderId="10" xfId="76" applyFont="1" applyBorder="1" applyAlignment="1">
      <alignment horizontal="center"/>
    </xf>
    <xf numFmtId="0" fontId="27" fillId="0" borderId="0" xfId="1" applyFont="1"/>
    <xf numFmtId="164" fontId="25" fillId="24" borderId="10" xfId="76" applyNumberFormat="1" applyFont="1" applyFill="1" applyBorder="1" applyAlignment="1">
      <alignment horizontal="center"/>
    </xf>
    <xf numFmtId="0" fontId="24" fillId="0" borderId="10" xfId="76" applyFont="1" applyBorder="1" applyAlignment="1">
      <alignment horizontal="center" vertical="center" wrapText="1"/>
    </xf>
    <xf numFmtId="164" fontId="28" fillId="0" borderId="10" xfId="76" applyNumberFormat="1" applyFont="1" applyBorder="1" applyAlignment="1">
      <alignment horizontal="center" vertical="center" wrapText="1"/>
    </xf>
    <xf numFmtId="14" fontId="23" fillId="0" borderId="10" xfId="76" applyNumberFormat="1" applyFont="1" applyFill="1" applyBorder="1" applyAlignment="1">
      <alignment horizontal="center"/>
    </xf>
    <xf numFmtId="0" fontId="23" fillId="0" borderId="10" xfId="76" applyNumberFormat="1" applyFont="1" applyFill="1" applyBorder="1" applyAlignment="1">
      <alignment horizontal="center"/>
    </xf>
    <xf numFmtId="0" fontId="23" fillId="0" borderId="10" xfId="76" applyNumberFormat="1" applyFont="1" applyBorder="1" applyAlignment="1">
      <alignment horizontal="center"/>
    </xf>
    <xf numFmtId="166" fontId="23" fillId="0" borderId="0" xfId="76" applyNumberFormat="1" applyFont="1" applyFill="1" applyBorder="1" applyAlignment="1">
      <alignment horizontal="center"/>
    </xf>
    <xf numFmtId="0" fontId="28" fillId="0" borderId="0" xfId="76" applyFont="1" applyAlignment="1">
      <alignment horizontal="center" vertical="center" wrapText="1"/>
    </xf>
    <xf numFmtId="0" fontId="25" fillId="0" borderId="10" xfId="76" applyFont="1" applyBorder="1" applyAlignment="1">
      <alignment horizontal="center"/>
    </xf>
    <xf numFmtId="14" fontId="28" fillId="25" borderId="10" xfId="76" applyNumberFormat="1" applyFont="1" applyFill="1" applyBorder="1" applyAlignment="1">
      <alignment horizontal="center"/>
    </xf>
    <xf numFmtId="166" fontId="27" fillId="0" borderId="0" xfId="1" applyNumberFormat="1" applyFont="1"/>
    <xf numFmtId="165" fontId="23" fillId="0" borderId="0" xfId="76" applyNumberFormat="1" applyFont="1" applyAlignment="1">
      <alignment horizontal="center"/>
    </xf>
    <xf numFmtId="166" fontId="23" fillId="0" borderId="0" xfId="76" applyNumberFormat="1" applyFont="1" applyAlignment="1">
      <alignment horizontal="center"/>
    </xf>
    <xf numFmtId="166" fontId="23" fillId="0" borderId="0" xfId="0" applyNumberFormat="1" applyFont="1"/>
    <xf numFmtId="0" fontId="27" fillId="0" borderId="0" xfId="1" applyFont="1" applyAlignment="1">
      <alignment horizontal="center"/>
    </xf>
    <xf numFmtId="16" fontId="27" fillId="0" borderId="0" xfId="1" applyNumberFormat="1" applyFont="1" applyAlignment="1">
      <alignment horizontal="center"/>
    </xf>
    <xf numFmtId="0" fontId="28" fillId="0" borderId="10" xfId="76" applyNumberFormat="1" applyFont="1" applyFill="1" applyBorder="1" applyAlignment="1">
      <alignment horizontal="center"/>
    </xf>
    <xf numFmtId="165" fontId="28" fillId="0" borderId="12" xfId="76" applyNumberFormat="1" applyFont="1" applyBorder="1" applyAlignment="1">
      <alignment horizontal="center" vertical="center" wrapText="1"/>
    </xf>
    <xf numFmtId="165" fontId="28" fillId="0" borderId="11" xfId="76" applyNumberFormat="1" applyFont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/>
    </xf>
    <xf numFmtId="0" fontId="24" fillId="0" borderId="13" xfId="0" applyFont="1" applyBorder="1" applyAlignment="1">
      <alignment horizontal="center"/>
    </xf>
    <xf numFmtId="166" fontId="28" fillId="0" borderId="14" xfId="76" applyNumberFormat="1" applyFont="1" applyBorder="1" applyAlignment="1">
      <alignment horizontal="center" vertical="center" wrapText="1"/>
    </xf>
    <xf numFmtId="166" fontId="28" fillId="0" borderId="0" xfId="76" applyNumberFormat="1" applyFont="1" applyBorder="1" applyAlignment="1">
      <alignment horizontal="center" vertical="center" wrapText="1"/>
    </xf>
    <xf numFmtId="14" fontId="28" fillId="0" borderId="10" xfId="76" applyNumberFormat="1" applyFont="1" applyFill="1" applyBorder="1" applyAlignment="1">
      <alignment horizontal="center"/>
    </xf>
    <xf numFmtId="0" fontId="27" fillId="0" borderId="0" xfId="1" applyFont="1" applyFill="1"/>
    <xf numFmtId="0" fontId="23" fillId="0" borderId="10" xfId="76" applyFont="1" applyFill="1" applyBorder="1" applyAlignment="1">
      <alignment horizontal="center"/>
    </xf>
    <xf numFmtId="0" fontId="27" fillId="0" borderId="10" xfId="1" applyFont="1" applyFill="1" applyBorder="1" applyAlignment="1">
      <alignment horizontal="left" indent="1"/>
    </xf>
    <xf numFmtId="0" fontId="28" fillId="0" borderId="10" xfId="76" applyFont="1" applyFill="1" applyBorder="1" applyAlignment="1">
      <alignment horizontal="center"/>
    </xf>
    <xf numFmtId="164" fontId="28" fillId="0" borderId="10" xfId="76" applyNumberFormat="1" applyFont="1" applyFill="1" applyBorder="1" applyAlignment="1">
      <alignment horizontal="left" indent="1"/>
    </xf>
    <xf numFmtId="0" fontId="28" fillId="25" borderId="10" xfId="76" applyNumberFormat="1" applyFont="1" applyFill="1" applyBorder="1" applyAlignment="1">
      <alignment horizontal="center"/>
    </xf>
    <xf numFmtId="0" fontId="0" fillId="0" borderId="0" xfId="0" applyAlignment="1">
      <alignment wrapText="1"/>
    </xf>
  </cellXfs>
  <cellStyles count="103">
    <cellStyle name="20% - Акцент1 2" xfId="2"/>
    <cellStyle name="20% - Акцент1 2 2" xfId="3"/>
    <cellStyle name="20% - Акцент2 2" xfId="4"/>
    <cellStyle name="20% - Акцент2 2 2" xfId="5"/>
    <cellStyle name="20% - Акцент3 2" xfId="6"/>
    <cellStyle name="20% - Акцент3 2 2" xfId="7"/>
    <cellStyle name="20% - Акцент4 2" xfId="8"/>
    <cellStyle name="20% - Акцент4 2 2" xfId="9"/>
    <cellStyle name="20% - Акцент5 2" xfId="10"/>
    <cellStyle name="20% - Акцент5 2 2" xfId="11"/>
    <cellStyle name="20% - Акцент6 2" xfId="12"/>
    <cellStyle name="20% - Акцент6 2 2" xfId="13"/>
    <cellStyle name="40% - Акцент1 2" xfId="14"/>
    <cellStyle name="40% - Акцент1 2 2" xfId="15"/>
    <cellStyle name="40% - Акцент2 2" xfId="16"/>
    <cellStyle name="40% - Акцент2 2 2" xfId="17"/>
    <cellStyle name="40% - Акцент3 2" xfId="18"/>
    <cellStyle name="40% - Акцент3 2 2" xfId="19"/>
    <cellStyle name="40% - Акцент4 2" xfId="20"/>
    <cellStyle name="40% - Акцент4 2 2" xfId="21"/>
    <cellStyle name="40% - Акцент5 2" xfId="22"/>
    <cellStyle name="40% - Акцент5 2 2" xfId="23"/>
    <cellStyle name="40% - Акцент6 2" xfId="24"/>
    <cellStyle name="40% - Акцент6 2 2" xfId="25"/>
    <cellStyle name="60% - Акцент1 2" xfId="26"/>
    <cellStyle name="60% - Акцент1 2 2" xfId="27"/>
    <cellStyle name="60% - Акцент2 2" xfId="28"/>
    <cellStyle name="60% - Акцент2 2 2" xfId="29"/>
    <cellStyle name="60% - Акцент3 2" xfId="30"/>
    <cellStyle name="60% - Акцент3 2 2" xfId="31"/>
    <cellStyle name="60% - Акцент4 2" xfId="32"/>
    <cellStyle name="60% - Акцент4 2 2" xfId="33"/>
    <cellStyle name="60% - Акцент5 2" xfId="34"/>
    <cellStyle name="60% - Акцент5 2 2" xfId="35"/>
    <cellStyle name="60% - Акцент6 2" xfId="36"/>
    <cellStyle name="60% - Акцент6 2 2" xfId="37"/>
    <cellStyle name="Акцент1 2" xfId="38"/>
    <cellStyle name="Акцент1 2 2" xfId="39"/>
    <cellStyle name="Акцент2 2" xfId="40"/>
    <cellStyle name="Акцент2 2 2" xfId="41"/>
    <cellStyle name="Акцент3 2" xfId="42"/>
    <cellStyle name="Акцент3 2 2" xfId="43"/>
    <cellStyle name="Акцент4 2" xfId="44"/>
    <cellStyle name="Акцент4 2 2" xfId="45"/>
    <cellStyle name="Акцент5 2" xfId="46"/>
    <cellStyle name="Акцент5 2 2" xfId="47"/>
    <cellStyle name="Акцент6 2" xfId="48"/>
    <cellStyle name="Акцент6 2 2" xfId="49"/>
    <cellStyle name="Ввод  2" xfId="50"/>
    <cellStyle name="Ввод  2 2" xfId="51"/>
    <cellStyle name="Ввод  2 3" xfId="52"/>
    <cellStyle name="Вывод 2" xfId="53"/>
    <cellStyle name="Вывод 2 2" xfId="54"/>
    <cellStyle name="Вывод 2 3" xfId="55"/>
    <cellStyle name="Вычисление 2" xfId="56"/>
    <cellStyle name="Вычисление 2 2" xfId="57"/>
    <cellStyle name="Вычисление 2 3" xfId="58"/>
    <cellStyle name="Заголовок 1 2" xfId="59"/>
    <cellStyle name="Заголовок 1 2 2" xfId="60"/>
    <cellStyle name="Заголовок 2 2" xfId="61"/>
    <cellStyle name="Заголовок 2 2 2" xfId="62"/>
    <cellStyle name="Заголовок 3 2" xfId="63"/>
    <cellStyle name="Заголовок 3 2 2" xfId="64"/>
    <cellStyle name="Заголовок 4 2" xfId="65"/>
    <cellStyle name="Заголовок 4 2 2" xfId="66"/>
    <cellStyle name="Итог 2" xfId="67"/>
    <cellStyle name="Итог 2 2" xfId="68"/>
    <cellStyle name="Итог 2 3" xfId="69"/>
    <cellStyle name="Контрольная ячейка 2" xfId="70"/>
    <cellStyle name="Контрольная ячейка 2 2" xfId="71"/>
    <cellStyle name="Название 2" xfId="72"/>
    <cellStyle name="Название 2 2" xfId="73"/>
    <cellStyle name="Нейтральный 2" xfId="74"/>
    <cellStyle name="Нейтральный 2 2" xfId="75"/>
    <cellStyle name="Обычный" xfId="0" builtinId="0"/>
    <cellStyle name="Обычный 10" xfId="76"/>
    <cellStyle name="Обычный 11" xfId="1"/>
    <cellStyle name="Обычный 2" xfId="77"/>
    <cellStyle name="Обычный 2 2" xfId="78"/>
    <cellStyle name="Обычный 3" xfId="79"/>
    <cellStyle name="Обычный 3 2" xfId="80"/>
    <cellStyle name="Обычный 4" xfId="81"/>
    <cellStyle name="Обычный 5" xfId="82"/>
    <cellStyle name="Обычный 6" xfId="83"/>
    <cellStyle name="Обычный 7" xfId="84"/>
    <cellStyle name="Обычный 8" xfId="85"/>
    <cellStyle name="Обычный 9" xfId="86"/>
    <cellStyle name="Плохой 2" xfId="87"/>
    <cellStyle name="Плохой 2 2" xfId="88"/>
    <cellStyle name="Пояснение 2" xfId="89"/>
    <cellStyle name="Пояснение 2 2" xfId="90"/>
    <cellStyle name="Примечание 2" xfId="91"/>
    <cellStyle name="Примечание 2 2" xfId="92"/>
    <cellStyle name="Примечание 3" xfId="93"/>
    <cellStyle name="Примечание 3 2" xfId="94"/>
    <cellStyle name="Примечание 3 3" xfId="95"/>
    <cellStyle name="Связанная ячейка 2" xfId="96"/>
    <cellStyle name="Связанная ячейка 2 2" xfId="97"/>
    <cellStyle name="Текст предупреждения 2" xfId="98"/>
    <cellStyle name="Текст предупреждения 2 2" xfId="99"/>
    <cellStyle name="Финансовый 2" xfId="100"/>
    <cellStyle name="Хороший 2" xfId="101"/>
    <cellStyle name="Хороший 2 2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Normal="100" workbookViewId="0">
      <selection activeCell="F10" sqref="F10"/>
    </sheetView>
  </sheetViews>
  <sheetFormatPr defaultRowHeight="12" x14ac:dyDescent="0.25"/>
  <cols>
    <col min="1" max="2" width="10.109375" style="1" bestFit="1" customWidth="1"/>
    <col min="3" max="5" width="10.21875" style="1" customWidth="1"/>
    <col min="6" max="6" width="11.33203125" style="1" customWidth="1"/>
    <col min="7" max="8" width="8.6640625" style="19" customWidth="1"/>
    <col min="9" max="10" width="8.88671875" style="1"/>
    <col min="11" max="11" width="9" style="1" bestFit="1" customWidth="1"/>
    <col min="12" max="12" width="8.88671875" style="1"/>
    <col min="13" max="13" width="16" style="1" customWidth="1"/>
    <col min="14" max="16384" width="8.88671875" style="1"/>
  </cols>
  <sheetData>
    <row r="1" spans="1:13" x14ac:dyDescent="0.25">
      <c r="C1" s="26" t="s">
        <v>15</v>
      </c>
      <c r="D1" s="26"/>
      <c r="E1" s="25" t="s">
        <v>16</v>
      </c>
      <c r="F1" s="25"/>
      <c r="G1" s="2"/>
      <c r="H1" s="2"/>
      <c r="J1" s="3" t="s">
        <v>0</v>
      </c>
      <c r="K1" s="4">
        <v>15</v>
      </c>
      <c r="L1" s="5"/>
      <c r="M1" s="6">
        <v>42005</v>
      </c>
    </row>
    <row r="2" spans="1:13" ht="24" x14ac:dyDescent="0.25">
      <c r="A2" s="23" t="s">
        <v>2</v>
      </c>
      <c r="B2" s="24"/>
      <c r="C2" s="7" t="s">
        <v>3</v>
      </c>
      <c r="D2" s="8" t="s">
        <v>14</v>
      </c>
      <c r="E2" s="7" t="s">
        <v>3</v>
      </c>
      <c r="F2" s="8" t="s">
        <v>14</v>
      </c>
      <c r="G2" s="27" t="s">
        <v>18</v>
      </c>
      <c r="H2" s="28"/>
      <c r="I2" s="5"/>
      <c r="J2" s="3" t="s">
        <v>1</v>
      </c>
      <c r="K2" s="4">
        <v>19</v>
      </c>
      <c r="L2" s="5"/>
      <c r="M2" s="6">
        <v>42006</v>
      </c>
    </row>
    <row r="3" spans="1:13" x14ac:dyDescent="0.25">
      <c r="A3" s="9">
        <v>42005</v>
      </c>
      <c r="B3" s="9">
        <v>42035</v>
      </c>
      <c r="C3" s="10">
        <v>15</v>
      </c>
      <c r="D3" s="10">
        <v>15</v>
      </c>
      <c r="E3" s="10">
        <f t="shared" ref="E3:E11" si="0">DAY(NETWORKDAYS.INTL(A3,B3,1,ПРАЗДНИКИ))</f>
        <v>15</v>
      </c>
      <c r="F3" s="10">
        <f t="array" ref="F3">NETWORKDAYS.INTL(A3,B3,1,ПРАЗДНИКИ)</f>
        <v>15</v>
      </c>
      <c r="G3" s="12">
        <f>E3-C3</f>
        <v>0</v>
      </c>
      <c r="H3" s="12">
        <f>F3-D3</f>
        <v>0</v>
      </c>
      <c r="I3" s="5"/>
      <c r="J3" s="3" t="s">
        <v>4</v>
      </c>
      <c r="K3" s="4">
        <v>21</v>
      </c>
      <c r="L3" s="13"/>
      <c r="M3" s="6">
        <v>42009</v>
      </c>
    </row>
    <row r="4" spans="1:13" x14ac:dyDescent="0.25">
      <c r="A4" s="9">
        <v>42036</v>
      </c>
      <c r="B4" s="9">
        <v>42063</v>
      </c>
      <c r="C4" s="10">
        <v>19</v>
      </c>
      <c r="D4" s="10">
        <v>19</v>
      </c>
      <c r="E4" s="10">
        <f t="shared" si="0"/>
        <v>19</v>
      </c>
      <c r="F4" s="10">
        <f t="array" ref="F4">NETWORKDAYS.INTL(A4,B4,1,ПРАЗДНИКИ)</f>
        <v>19</v>
      </c>
      <c r="G4" s="12">
        <f t="shared" ref="G4:G11" si="1">E4-C4</f>
        <v>0</v>
      </c>
      <c r="H4" s="12">
        <f t="shared" ref="H4:H11" si="2">F4-D4</f>
        <v>0</v>
      </c>
      <c r="I4" s="13"/>
      <c r="J4" s="3" t="s">
        <v>5</v>
      </c>
      <c r="K4" s="14">
        <v>22</v>
      </c>
      <c r="L4" s="5"/>
      <c r="M4" s="6">
        <v>42010</v>
      </c>
    </row>
    <row r="5" spans="1:13" x14ac:dyDescent="0.25">
      <c r="A5" s="9">
        <v>42064</v>
      </c>
      <c r="B5" s="9">
        <v>42094</v>
      </c>
      <c r="C5" s="10">
        <v>21</v>
      </c>
      <c r="D5" s="10">
        <v>21</v>
      </c>
      <c r="E5" s="10">
        <f t="shared" si="0"/>
        <v>21</v>
      </c>
      <c r="F5" s="10">
        <f t="array" ref="F5">NETWORKDAYS.INTL(A5,B5,1,ПРАЗДНИКИ)</f>
        <v>21</v>
      </c>
      <c r="G5" s="12">
        <f t="shared" si="1"/>
        <v>0</v>
      </c>
      <c r="H5" s="12">
        <f t="shared" si="2"/>
        <v>0</v>
      </c>
      <c r="I5" s="5"/>
      <c r="J5" s="3" t="s">
        <v>6</v>
      </c>
      <c r="K5" s="14">
        <v>18</v>
      </c>
      <c r="L5" s="5"/>
      <c r="M5" s="6">
        <v>42011</v>
      </c>
    </row>
    <row r="6" spans="1:13" x14ac:dyDescent="0.25">
      <c r="A6" s="9">
        <v>42020</v>
      </c>
      <c r="B6" s="9">
        <v>42035</v>
      </c>
      <c r="C6" s="10">
        <v>15</v>
      </c>
      <c r="D6" s="10">
        <v>11</v>
      </c>
      <c r="E6" s="10">
        <f t="shared" si="0"/>
        <v>11</v>
      </c>
      <c r="F6" s="10">
        <f t="array" ref="F6">NETWORKDAYS.INTL(A6,B6,1,ПРАЗДНИКИ)</f>
        <v>11</v>
      </c>
      <c r="G6" s="12">
        <f t="shared" si="1"/>
        <v>-4</v>
      </c>
      <c r="H6" s="12">
        <f t="shared" si="2"/>
        <v>0</v>
      </c>
      <c r="I6" s="5"/>
      <c r="J6" s="3" t="s">
        <v>7</v>
      </c>
      <c r="K6" s="14">
        <v>21</v>
      </c>
      <c r="L6" s="5"/>
      <c r="M6" s="6">
        <v>42012</v>
      </c>
    </row>
    <row r="7" spans="1:13" x14ac:dyDescent="0.25">
      <c r="A7" s="9">
        <v>42051</v>
      </c>
      <c r="B7" s="9">
        <v>42063</v>
      </c>
      <c r="C7" s="10">
        <v>19</v>
      </c>
      <c r="D7" s="10">
        <v>9</v>
      </c>
      <c r="E7" s="10">
        <f t="shared" si="0"/>
        <v>9</v>
      </c>
      <c r="F7" s="10">
        <f t="array" ref="F7">NETWORKDAYS.INTL(A7,B7,1,ПРАЗДНИКИ)</f>
        <v>9</v>
      </c>
      <c r="G7" s="12">
        <f t="shared" si="1"/>
        <v>-10</v>
      </c>
      <c r="H7" s="12">
        <f t="shared" si="2"/>
        <v>0</v>
      </c>
      <c r="I7" s="5"/>
      <c r="J7" s="3" t="s">
        <v>8</v>
      </c>
      <c r="K7" s="14">
        <v>23</v>
      </c>
      <c r="L7" s="5"/>
      <c r="M7" s="6">
        <v>42058</v>
      </c>
    </row>
    <row r="8" spans="1:13" x14ac:dyDescent="0.25">
      <c r="A8" s="9">
        <v>42079</v>
      </c>
      <c r="B8" s="9">
        <v>42094</v>
      </c>
      <c r="C8" s="10">
        <v>21</v>
      </c>
      <c r="D8" s="10">
        <v>12</v>
      </c>
      <c r="E8" s="10">
        <f t="shared" si="0"/>
        <v>12</v>
      </c>
      <c r="F8" s="10">
        <f t="array" ref="F8">NETWORKDAYS.INTL(A8,B8,1,ПРАЗДНИКИ)</f>
        <v>12</v>
      </c>
      <c r="G8" s="12">
        <f t="shared" si="1"/>
        <v>-9</v>
      </c>
      <c r="H8" s="12">
        <f t="shared" si="2"/>
        <v>0</v>
      </c>
      <c r="I8" s="5"/>
      <c r="J8" s="3" t="s">
        <v>9</v>
      </c>
      <c r="K8" s="14">
        <v>21</v>
      </c>
      <c r="L8" s="5"/>
      <c r="M8" s="6">
        <v>42072</v>
      </c>
    </row>
    <row r="9" spans="1:13" x14ac:dyDescent="0.25">
      <c r="A9" s="9">
        <v>42005</v>
      </c>
      <c r="B9" s="9">
        <v>42094</v>
      </c>
      <c r="C9" s="10">
        <f>15+19+21</f>
        <v>55</v>
      </c>
      <c r="D9" s="10">
        <f>15+19+21</f>
        <v>55</v>
      </c>
      <c r="E9" s="10">
        <f t="shared" si="0"/>
        <v>24</v>
      </c>
      <c r="F9" s="10">
        <f t="array" ref="F9">NETWORKDAYS.INTL(A9,B9,1,ПРАЗДНИКИ)</f>
        <v>55</v>
      </c>
      <c r="G9" s="12">
        <f t="shared" si="1"/>
        <v>-31</v>
      </c>
      <c r="H9" s="12">
        <f t="shared" si="2"/>
        <v>0</v>
      </c>
      <c r="I9" s="5"/>
      <c r="J9" s="3" t="s">
        <v>10</v>
      </c>
      <c r="K9" s="14">
        <v>22</v>
      </c>
      <c r="L9" s="5"/>
      <c r="M9" s="6">
        <v>42012</v>
      </c>
    </row>
    <row r="10" spans="1:13" x14ac:dyDescent="0.25">
      <c r="A10" s="9">
        <v>42036</v>
      </c>
      <c r="B10" s="9">
        <v>42094</v>
      </c>
      <c r="C10" s="10">
        <f>19+21</f>
        <v>40</v>
      </c>
      <c r="D10" s="10">
        <f>19+21</f>
        <v>40</v>
      </c>
      <c r="E10" s="10">
        <f t="shared" si="0"/>
        <v>9</v>
      </c>
      <c r="F10" s="10">
        <f t="array" ref="F10">NETWORKDAYS.INTL(A10,B10,1,ПРАЗДНИКИ)</f>
        <v>40</v>
      </c>
      <c r="G10" s="12">
        <f t="shared" si="1"/>
        <v>-31</v>
      </c>
      <c r="H10" s="12">
        <f t="shared" si="2"/>
        <v>0</v>
      </c>
      <c r="I10" s="5"/>
      <c r="J10" s="3" t="s">
        <v>11</v>
      </c>
      <c r="K10" s="14">
        <v>22</v>
      </c>
      <c r="L10" s="5"/>
      <c r="M10" s="6">
        <v>42013</v>
      </c>
    </row>
    <row r="11" spans="1:13" x14ac:dyDescent="0.25">
      <c r="A11" s="15">
        <v>42051</v>
      </c>
      <c r="B11" s="15">
        <v>42094</v>
      </c>
      <c r="C11" s="35">
        <f>19+21</f>
        <v>40</v>
      </c>
      <c r="D11" s="35">
        <f>9+21</f>
        <v>30</v>
      </c>
      <c r="E11" s="35">
        <f t="shared" si="0"/>
        <v>30</v>
      </c>
      <c r="F11" s="35">
        <f t="array" ref="F11">NETWORKDAYS.INTL(A11,B11,1,ПРАЗДНИКИ)</f>
        <v>30</v>
      </c>
      <c r="G11" s="12">
        <f t="shared" si="1"/>
        <v>-10</v>
      </c>
      <c r="H11" s="12">
        <f t="shared" si="2"/>
        <v>0</v>
      </c>
      <c r="I11" s="5"/>
      <c r="J11" s="3" t="s">
        <v>12</v>
      </c>
      <c r="K11" s="14">
        <v>20</v>
      </c>
      <c r="L11" s="5"/>
      <c r="M11" s="6">
        <v>42012</v>
      </c>
    </row>
    <row r="12" spans="1:13" x14ac:dyDescent="0.25">
      <c r="A12" s="9"/>
      <c r="B12" s="9"/>
      <c r="C12" s="10"/>
      <c r="D12" s="10"/>
      <c r="E12" s="11"/>
      <c r="F12" s="10"/>
      <c r="G12" s="12"/>
      <c r="H12" s="12"/>
      <c r="I12" s="5"/>
      <c r="J12" s="3" t="s">
        <v>13</v>
      </c>
      <c r="K12" s="14">
        <v>23</v>
      </c>
      <c r="L12" s="5"/>
      <c r="M12" s="6">
        <v>42058</v>
      </c>
    </row>
    <row r="13" spans="1:13" x14ac:dyDescent="0.25">
      <c r="A13" s="9"/>
      <c r="B13" s="9"/>
      <c r="C13" s="10"/>
      <c r="D13" s="10"/>
      <c r="E13" s="11"/>
      <c r="F13" s="10"/>
      <c r="G13" s="12"/>
      <c r="H13" s="12"/>
      <c r="I13" s="5"/>
      <c r="J13" s="5"/>
      <c r="K13" s="5"/>
      <c r="L13" s="5"/>
      <c r="M13" s="6">
        <v>42071</v>
      </c>
    </row>
    <row r="14" spans="1:13" x14ac:dyDescent="0.25">
      <c r="C14" s="10"/>
      <c r="D14" s="10"/>
      <c r="E14" s="22"/>
      <c r="F14" s="10"/>
      <c r="G14" s="12"/>
      <c r="H14" s="12"/>
      <c r="I14" s="5"/>
      <c r="J14" s="5"/>
      <c r="K14" s="5"/>
      <c r="L14" s="5"/>
      <c r="M14" s="6">
        <v>42125</v>
      </c>
    </row>
    <row r="15" spans="1:13" x14ac:dyDescent="0.25">
      <c r="A15" s="5"/>
      <c r="B15" s="5"/>
      <c r="C15" s="5"/>
      <c r="D15" s="5"/>
      <c r="E15" s="5"/>
      <c r="F15" s="5"/>
      <c r="G15" s="16"/>
      <c r="H15" s="16"/>
      <c r="I15" s="5"/>
      <c r="J15" s="5"/>
      <c r="K15" s="5"/>
      <c r="L15" s="5"/>
      <c r="M15" s="6">
        <v>42133</v>
      </c>
    </row>
    <row r="16" spans="1:13" x14ac:dyDescent="0.25">
      <c r="A16" s="5"/>
      <c r="B16" s="5"/>
      <c r="C16" s="29">
        <v>42051</v>
      </c>
      <c r="D16" s="29">
        <v>42094</v>
      </c>
      <c r="E16" s="5"/>
      <c r="F16" s="5"/>
      <c r="G16" s="16"/>
      <c r="H16" s="16"/>
      <c r="I16" s="5"/>
      <c r="J16" s="5"/>
      <c r="K16" s="5"/>
      <c r="L16" s="5"/>
      <c r="M16" s="6">
        <v>42178</v>
      </c>
    </row>
    <row r="17" spans="1:13" x14ac:dyDescent="0.25">
      <c r="A17" s="5"/>
      <c r="B17" s="5"/>
      <c r="C17" s="30"/>
      <c r="D17" s="30"/>
      <c r="E17" s="5"/>
      <c r="F17" s="5"/>
      <c r="G17" s="16"/>
      <c r="H17" s="16"/>
      <c r="I17" s="5"/>
      <c r="J17" s="5"/>
      <c r="K17" s="5"/>
      <c r="L17" s="5"/>
      <c r="M17" s="6">
        <v>42312</v>
      </c>
    </row>
    <row r="18" spans="1:13" x14ac:dyDescent="0.25">
      <c r="A18" s="5"/>
      <c r="B18" s="5"/>
      <c r="C18" s="31">
        <f>DAY(EOMONTH(C16,0))</f>
        <v>28</v>
      </c>
      <c r="D18" s="32" t="s">
        <v>20</v>
      </c>
      <c r="G18" s="16"/>
      <c r="H18" s="16"/>
      <c r="I18" s="5"/>
      <c r="J18" s="5"/>
      <c r="K18" s="5"/>
      <c r="L18" s="5"/>
      <c r="M18" s="6"/>
    </row>
    <row r="19" spans="1:13" x14ac:dyDescent="0.25">
      <c r="C19" s="31">
        <f>DAY(EOMONTH(D16,0))</f>
        <v>31</v>
      </c>
      <c r="D19" s="32"/>
      <c r="G19" s="16"/>
      <c r="H19" s="16"/>
      <c r="I19" s="5"/>
      <c r="J19" s="5"/>
      <c r="K19" s="5"/>
      <c r="L19" s="5"/>
      <c r="M19" s="6"/>
    </row>
    <row r="20" spans="1:13" x14ac:dyDescent="0.25">
      <c r="A20" s="5"/>
      <c r="B20" s="5"/>
      <c r="C20" s="31">
        <f>NETWORKDAYS(C16,D16,ПРАЗДНИКИ)</f>
        <v>30</v>
      </c>
      <c r="D20" s="32" t="s">
        <v>19</v>
      </c>
      <c r="G20" s="18"/>
      <c r="H20" s="18"/>
      <c r="I20" s="5"/>
      <c r="J20" s="5"/>
      <c r="K20" s="5"/>
      <c r="L20" s="5"/>
      <c r="M20" s="6"/>
    </row>
    <row r="21" spans="1:13" x14ac:dyDescent="0.25">
      <c r="C21" s="33">
        <f>DAY(NETWORKDAYS.INTL(C16,D16,1,ПРАЗДНИКИ))</f>
        <v>30</v>
      </c>
      <c r="D21" s="34" t="s">
        <v>19</v>
      </c>
      <c r="I21" s="5"/>
      <c r="J21" s="5"/>
      <c r="K21" s="5"/>
      <c r="L21" s="5"/>
      <c r="M21" s="6"/>
    </row>
    <row r="22" spans="1:13" x14ac:dyDescent="0.25">
      <c r="I22" s="5"/>
      <c r="J22" s="5"/>
      <c r="K22" s="5"/>
      <c r="L22" s="5"/>
      <c r="M22" s="6"/>
    </row>
    <row r="23" spans="1:13" x14ac:dyDescent="0.25">
      <c r="I23" s="5"/>
      <c r="J23" s="5"/>
      <c r="K23" s="5"/>
      <c r="L23" s="5"/>
      <c r="M23" s="6"/>
    </row>
    <row r="24" spans="1:13" x14ac:dyDescent="0.25">
      <c r="I24" s="5"/>
      <c r="J24" s="5"/>
      <c r="K24" s="5"/>
      <c r="L24" s="5"/>
      <c r="M24" s="6"/>
    </row>
    <row r="25" spans="1:13" x14ac:dyDescent="0.25">
      <c r="I25" s="5"/>
      <c r="J25" s="5"/>
      <c r="K25" s="5"/>
      <c r="L25" s="5"/>
      <c r="M25" s="6"/>
    </row>
    <row r="26" spans="1:13" x14ac:dyDescent="0.25">
      <c r="A26" s="21">
        <v>42005</v>
      </c>
      <c r="B26" s="20">
        <v>10</v>
      </c>
      <c r="C26" s="17">
        <f>WORKDAY(A26,B26,ПРАЗДНИКИ)</f>
        <v>42027</v>
      </c>
      <c r="D26" s="5" t="s">
        <v>17</v>
      </c>
      <c r="I26" s="5"/>
      <c r="J26" s="5"/>
      <c r="K26" s="5"/>
      <c r="L26" s="5"/>
      <c r="M26" s="6"/>
    </row>
    <row r="27" spans="1:13" x14ac:dyDescent="0.25">
      <c r="I27" s="5"/>
      <c r="J27" s="5"/>
      <c r="K27" s="5"/>
      <c r="L27" s="5"/>
      <c r="M27" s="5"/>
    </row>
    <row r="28" spans="1:13" x14ac:dyDescent="0.25">
      <c r="I28" s="5"/>
    </row>
  </sheetData>
  <mergeCells count="4">
    <mergeCell ref="A2:B2"/>
    <mergeCell ref="E1:F1"/>
    <mergeCell ref="C1:D1"/>
    <mergeCell ref="G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0"/>
    </sheetView>
  </sheetViews>
  <sheetFormatPr defaultRowHeight="14.4" x14ac:dyDescent="0.3"/>
  <cols>
    <col min="1" max="1" width="85.77734375" customWidth="1"/>
  </cols>
  <sheetData>
    <row r="1" spans="1:1" ht="129.6" x14ac:dyDescent="0.3">
      <c r="A1" s="36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ПРАЗДНИКИ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glavbuh</cp:lastModifiedBy>
  <dcterms:created xsi:type="dcterms:W3CDTF">2015-03-26T15:24:21Z</dcterms:created>
  <dcterms:modified xsi:type="dcterms:W3CDTF">2015-03-26T16:10:03Z</dcterms:modified>
</cp:coreProperties>
</file>