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5480" windowHeight="9285" activeTab="1"/>
  </bookViews>
  <sheets>
    <sheet name="Исходная таблица" sheetId="1" r:id="rId1"/>
    <sheet name="Сравнительная таблица" sheetId="2" r:id="rId2"/>
  </sheets>
  <calcPr calcId="144525"/>
</workbook>
</file>

<file path=xl/calcChain.xml><?xml version="1.0" encoding="utf-8"?>
<calcChain xmlns="http://schemas.openxmlformats.org/spreadsheetml/2006/main">
  <c r="J3" i="2" l="1"/>
  <c r="F3" i="2" s="1"/>
  <c r="J4" i="2"/>
  <c r="F4" i="2" s="1"/>
  <c r="J5" i="2"/>
  <c r="D5" i="2" s="1"/>
  <c r="J6" i="2"/>
  <c r="D6" i="2" s="1"/>
  <c r="J7" i="2"/>
  <c r="F7" i="2" s="1"/>
  <c r="J2" i="2"/>
  <c r="F2" i="2" s="1"/>
  <c r="H6" i="2" l="1"/>
  <c r="H5" i="2"/>
  <c r="H2" i="2"/>
  <c r="H4" i="2"/>
  <c r="H7" i="2"/>
  <c r="H3" i="2"/>
  <c r="B6" i="2"/>
  <c r="B5" i="2"/>
  <c r="D7" i="2"/>
  <c r="D3" i="2"/>
  <c r="F6" i="2"/>
  <c r="D2" i="2"/>
  <c r="D4" i="2"/>
  <c r="B2" i="2"/>
  <c r="B4" i="2"/>
  <c r="F5" i="2"/>
  <c r="B7" i="2"/>
  <c r="B3" i="2"/>
</calcChain>
</file>

<file path=xl/sharedStrings.xml><?xml version="1.0" encoding="utf-8"?>
<sst xmlns="http://schemas.openxmlformats.org/spreadsheetml/2006/main" count="51" uniqueCount="37">
  <si>
    <t>наименование товара</t>
  </si>
  <si>
    <t>код</t>
  </si>
  <si>
    <t>цена</t>
  </si>
  <si>
    <t>адрес</t>
  </si>
  <si>
    <t>дата</t>
  </si>
  <si>
    <t>хлеб ржаной</t>
  </si>
  <si>
    <t>молоко отборное</t>
  </si>
  <si>
    <t>мука 1-й сорт</t>
  </si>
  <si>
    <t>мука 2-й сорт</t>
  </si>
  <si>
    <t>бублик</t>
  </si>
  <si>
    <t>картофель</t>
  </si>
  <si>
    <t>огурцы</t>
  </si>
  <si>
    <t>яйцо куриное</t>
  </si>
  <si>
    <t>шоколад пористый</t>
  </si>
  <si>
    <t>шоколад белый</t>
  </si>
  <si>
    <t>00006789</t>
  </si>
  <si>
    <t>0004444444</t>
  </si>
  <si>
    <t>46456666</t>
  </si>
  <si>
    <t>667666666</t>
  </si>
  <si>
    <t>ул. Колбасная,д. 1</t>
  </si>
  <si>
    <t>ул. Тоненная, д. 1 кор. 3</t>
  </si>
  <si>
    <t>пл. Званая, д. 56, лит. А</t>
  </si>
  <si>
    <t>пр. Волонский,д. 435, к. 1</t>
  </si>
  <si>
    <t>пер.  Красный, д. 121</t>
  </si>
  <si>
    <t>пр. Тихий, д. 2,кор. 4</t>
  </si>
  <si>
    <t>ул. Манежная, д.34, кор 1</t>
  </si>
  <si>
    <t>пл. Лофнова, д 12</t>
  </si>
  <si>
    <t>пер. Декана, д. 34, кор. 2</t>
  </si>
  <si>
    <t>ул. Панерная, д. 234</t>
  </si>
  <si>
    <t>пр. Неонный, д. 122</t>
  </si>
  <si>
    <t>ул. Таранная, д. 78</t>
  </si>
  <si>
    <t>пер. Морской, д. 456, кор.1</t>
  </si>
  <si>
    <t>Индекс</t>
  </si>
  <si>
    <t xml:space="preserve">Код </t>
  </si>
  <si>
    <t xml:space="preserve">цена </t>
  </si>
  <si>
    <t xml:space="preserve">адрес </t>
  </si>
  <si>
    <t xml:space="preserve">дата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</si>
</sst>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49" fontId="0" fillId="0" borderId="2" xfId="0" applyNumberFormat="1" applyBorder="1"/>
    <xf numFmtId="49" fontId="0" fillId="0" borderId="1" xfId="0" applyNumberFormat="1" applyBorder="1"/>
    <xf numFmtId="164" fontId="0" fillId="0" borderId="4" xfId="0" applyNumberFormat="1" applyBorder="1"/>
    <xf numFmtId="164" fontId="0" fillId="0" borderId="3" xfId="0" applyNumberFormat="1" applyBorder="1"/>
    <xf numFmtId="0" fontId="0" fillId="2" borderId="2" xfId="0" applyFill="1" applyBorder="1"/>
    <xf numFmtId="0" fontId="1" fillId="0" borderId="1" xfId="0" applyFont="1" applyBorder="1"/>
    <xf numFmtId="0" fontId="1" fillId="0" borderId="1" xfId="0" applyFont="1" applyFill="1" applyBorder="1"/>
    <xf numFmtId="0" fontId="0" fillId="0" borderId="0" xfId="0" applyBorder="1" applyAlignment="1">
      <alignment horizontal="center"/>
    </xf>
    <xf numFmtId="0" fontId="1" fillId="0" borderId="5" xfId="0" applyFont="1" applyBorder="1"/>
    <xf numFmtId="0" fontId="0" fillId="0" borderId="6" xfId="0" applyBorder="1"/>
    <xf numFmtId="0" fontId="0" fillId="0" borderId="5" xfId="0" applyBorder="1"/>
    <xf numFmtId="0" fontId="1" fillId="0" borderId="6" xfId="0" applyFont="1" applyBorder="1"/>
    <xf numFmtId="0" fontId="1" fillId="0" borderId="2" xfId="0" applyFont="1" applyBorder="1"/>
    <xf numFmtId="0" fontId="1" fillId="0" borderId="3" xfId="0" applyFont="1" applyFill="1" applyBorder="1"/>
    <xf numFmtId="0" fontId="0" fillId="0" borderId="7" xfId="0" applyBorder="1"/>
    <xf numFmtId="49" fontId="0" fillId="0" borderId="8" xfId="0" applyNumberFormat="1" applyBorder="1"/>
    <xf numFmtId="0" fontId="0" fillId="0" borderId="8" xfId="0" applyBorder="1"/>
    <xf numFmtId="164" fontId="0" fillId="0" borderId="9" xfId="0" applyNumberFormat="1" applyBorder="1"/>
    <xf numFmtId="0" fontId="0" fillId="0" borderId="9" xfId="0" applyBorder="1"/>
    <xf numFmtId="0" fontId="1" fillId="0" borderId="10" xfId="0" applyFont="1" applyFill="1" applyBorder="1"/>
    <xf numFmtId="0" fontId="0" fillId="2" borderId="11" xfId="0" applyFill="1" applyBorder="1"/>
  </cellXfs>
  <cellStyles count="1">
    <cellStyle name="Обычный" xfId="0" builtinId="0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;@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E11" totalsRowShown="0" headerRowDxfId="12" headerRowBorderDxfId="18" tableBorderDxfId="19">
  <autoFilter ref="A1:E11"/>
  <tableColumns count="5">
    <tableColumn id="1" name="наименование товара" dataDxfId="17"/>
    <tableColumn id="2" name="код" dataDxfId="16"/>
    <tableColumn id="3" name="цена" dataDxfId="15"/>
    <tableColumn id="4" name="адрес" dataDxfId="14"/>
    <tableColumn id="5" name="дата" dataDxfId="13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J7" totalsRowShown="0" headerRowDxfId="0" tableBorderDxfId="11">
  <autoFilter ref="A1:J7"/>
  <tableColumns count="10">
    <tableColumn id="1" name="наименование товара" dataDxfId="10"/>
    <tableColumn id="2" name="Код " dataDxfId="9">
      <calculatedColumnFormula>IFERROR(IF(INDEX(Таблица1[код],$J2)=C2,"",INDEX(Таблица1[код],$J2)),"")</calculatedColumnFormula>
    </tableColumn>
    <tableColumn id="3" name="код" dataDxfId="8"/>
    <tableColumn id="4" name="цена " dataDxfId="7">
      <calculatedColumnFormula>IFERROR(IF(INDEX(Таблица1[цена],$J2)=E2,"",INDEX(Таблица1[цена],$J2)),"")</calculatedColumnFormula>
    </tableColumn>
    <tableColumn id="5" name="цена" dataDxfId="6"/>
    <tableColumn id="6" name="адрес " dataDxfId="5">
      <calculatedColumnFormula>IFERROR(IF(INDEX(Таблица1[адрес],$J2)=G2,"",INDEX(Таблица1[адрес],$J2)),"")</calculatedColumnFormula>
    </tableColumn>
    <tableColumn id="7" name="адрес" dataDxfId="4"/>
    <tableColumn id="8" name="дата " dataDxfId="3">
      <calculatedColumnFormula>IFERROR(IF(INDEX(Таблица1[дата],$J2)=I2,"",INDEX(Таблица1[дата],$J2)),"")</calculatedColumnFormula>
    </tableColumn>
    <tableColumn id="9" name="дата" dataDxfId="2"/>
    <tableColumn id="10" name="Индекс" dataDxfId="1">
      <calculatedColumnFormula>MATCH(A2,Таблица1[наименование товара],0)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E17" sqref="E17"/>
    </sheetView>
  </sheetViews>
  <sheetFormatPr defaultRowHeight="15" x14ac:dyDescent="0.25"/>
  <cols>
    <col min="1" max="1" width="23.42578125" customWidth="1"/>
    <col min="2" max="2" width="12.85546875" customWidth="1"/>
    <col min="3" max="3" width="22.28515625" customWidth="1"/>
    <col min="4" max="4" width="31.85546875" customWidth="1"/>
    <col min="5" max="5" width="19" customWidth="1"/>
    <col min="6" max="6" width="24" bestFit="1" customWidth="1"/>
    <col min="7" max="7" width="26.85546875" customWidth="1"/>
    <col min="8" max="8" width="29.7109375" customWidth="1"/>
    <col min="9" max="9" width="13.140625" customWidth="1"/>
    <col min="10" max="10" width="25.42578125" customWidth="1"/>
    <col min="11" max="11" width="20.42578125" customWidth="1"/>
    <col min="12" max="12" width="11.85546875" customWidth="1"/>
    <col min="13" max="13" width="22.42578125" customWidth="1"/>
    <col min="14" max="14" width="12.5703125" customWidth="1"/>
  </cols>
  <sheetData>
    <row r="1" spans="1:6" x14ac:dyDescent="0.25">
      <c r="A1" s="15" t="s">
        <v>0</v>
      </c>
      <c r="B1" s="16" t="s">
        <v>1</v>
      </c>
      <c r="C1" s="16" t="s">
        <v>2</v>
      </c>
      <c r="D1" s="16" t="s">
        <v>3</v>
      </c>
      <c r="E1" s="17" t="s">
        <v>4</v>
      </c>
    </row>
    <row r="2" spans="1:6" x14ac:dyDescent="0.25">
      <c r="A2" s="13" t="s">
        <v>6</v>
      </c>
      <c r="B2" s="4">
        <v>12345</v>
      </c>
      <c r="C2" s="2">
        <v>12</v>
      </c>
      <c r="D2" s="2" t="s">
        <v>19</v>
      </c>
      <c r="E2" s="7">
        <v>40485</v>
      </c>
    </row>
    <row r="3" spans="1:6" x14ac:dyDescent="0.25">
      <c r="A3" s="13" t="s">
        <v>5</v>
      </c>
      <c r="B3" s="4">
        <v>67890</v>
      </c>
      <c r="C3" s="2">
        <v>33</v>
      </c>
      <c r="D3" s="2" t="s">
        <v>22</v>
      </c>
      <c r="E3" s="7">
        <v>40791</v>
      </c>
    </row>
    <row r="4" spans="1:6" x14ac:dyDescent="0.25">
      <c r="A4" s="14" t="s">
        <v>7</v>
      </c>
      <c r="B4" s="5">
        <v>456789334</v>
      </c>
      <c r="C4" s="1">
        <v>44</v>
      </c>
      <c r="D4" s="1" t="s">
        <v>23</v>
      </c>
      <c r="E4" s="6">
        <v>42071</v>
      </c>
    </row>
    <row r="5" spans="1:6" x14ac:dyDescent="0.25">
      <c r="A5" s="14" t="s">
        <v>9</v>
      </c>
      <c r="B5" s="5">
        <v>1209</v>
      </c>
      <c r="C5" s="1">
        <v>9999</v>
      </c>
      <c r="D5" s="1" t="s">
        <v>24</v>
      </c>
      <c r="E5" s="6">
        <v>39933</v>
      </c>
    </row>
    <row r="6" spans="1:6" x14ac:dyDescent="0.25">
      <c r="A6" s="14" t="s">
        <v>10</v>
      </c>
      <c r="B6" s="5">
        <v>56789</v>
      </c>
      <c r="C6" s="1">
        <v>8888</v>
      </c>
      <c r="D6" s="1" t="s">
        <v>25</v>
      </c>
      <c r="E6" s="6">
        <v>39494</v>
      </c>
    </row>
    <row r="7" spans="1:6" x14ac:dyDescent="0.25">
      <c r="A7" s="14" t="s">
        <v>8</v>
      </c>
      <c r="B7" s="5" t="s">
        <v>16</v>
      </c>
      <c r="C7" s="1">
        <v>7777</v>
      </c>
      <c r="D7" s="1" t="s">
        <v>26</v>
      </c>
      <c r="E7" s="6">
        <v>41064</v>
      </c>
    </row>
    <row r="8" spans="1:6" x14ac:dyDescent="0.25">
      <c r="A8" s="14" t="s">
        <v>11</v>
      </c>
      <c r="B8" s="5">
        <v>6789000</v>
      </c>
      <c r="C8" s="1">
        <v>556</v>
      </c>
      <c r="D8" s="1" t="s">
        <v>27</v>
      </c>
      <c r="E8" s="6">
        <v>40848</v>
      </c>
    </row>
    <row r="9" spans="1:6" x14ac:dyDescent="0.25">
      <c r="A9" s="14" t="s">
        <v>14</v>
      </c>
      <c r="B9" s="5">
        <v>888777</v>
      </c>
      <c r="C9" s="1">
        <v>66789</v>
      </c>
      <c r="D9" s="1" t="s">
        <v>28</v>
      </c>
      <c r="E9" s="6">
        <v>38497</v>
      </c>
    </row>
    <row r="10" spans="1:6" x14ac:dyDescent="0.25">
      <c r="A10" s="14" t="s">
        <v>12</v>
      </c>
      <c r="B10" s="5">
        <v>88888</v>
      </c>
      <c r="C10" s="1">
        <v>4444</v>
      </c>
      <c r="D10" s="1" t="s">
        <v>21</v>
      </c>
      <c r="E10" s="6">
        <v>42103</v>
      </c>
    </row>
    <row r="11" spans="1:6" x14ac:dyDescent="0.25">
      <c r="A11" s="18" t="s">
        <v>13</v>
      </c>
      <c r="B11" s="19" t="s">
        <v>15</v>
      </c>
      <c r="C11" s="20">
        <v>8889999</v>
      </c>
      <c r="D11" s="20" t="s">
        <v>20</v>
      </c>
      <c r="E11" s="21">
        <v>41328</v>
      </c>
    </row>
    <row r="14" spans="1:6" x14ac:dyDescent="0.25">
      <c r="A14" s="11"/>
      <c r="B14" s="11"/>
      <c r="C14" s="11"/>
      <c r="D14" s="11"/>
      <c r="E14" s="11"/>
      <c r="F14" s="11"/>
    </row>
  </sheetData>
  <mergeCells count="1">
    <mergeCell ref="A14:F1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B14" sqref="B14"/>
    </sheetView>
  </sheetViews>
  <sheetFormatPr defaultRowHeight="15" x14ac:dyDescent="0.25"/>
  <cols>
    <col min="1" max="1" width="23.42578125" customWidth="1"/>
    <col min="2" max="2" width="11.85546875" customWidth="1"/>
    <col min="3" max="3" width="10" bestFit="1" customWidth="1"/>
    <col min="4" max="4" width="11.85546875" customWidth="1"/>
    <col min="6" max="6" width="24" bestFit="1" customWidth="1"/>
    <col min="7" max="7" width="26.140625" bestFit="1" customWidth="1"/>
    <col min="8" max="8" width="11.85546875" customWidth="1"/>
    <col min="10" max="10" width="10" hidden="1" customWidth="1"/>
  </cols>
  <sheetData>
    <row r="1" spans="1:10" x14ac:dyDescent="0.25">
      <c r="A1" s="12" t="s">
        <v>0</v>
      </c>
      <c r="B1" s="9" t="s">
        <v>33</v>
      </c>
      <c r="C1" s="9" t="s">
        <v>1</v>
      </c>
      <c r="D1" s="9" t="s">
        <v>34</v>
      </c>
      <c r="E1" s="9" t="s">
        <v>2</v>
      </c>
      <c r="F1" s="9" t="s">
        <v>35</v>
      </c>
      <c r="G1" s="9" t="s">
        <v>3</v>
      </c>
      <c r="H1" s="9" t="s">
        <v>36</v>
      </c>
      <c r="I1" s="10" t="s">
        <v>4</v>
      </c>
      <c r="J1" s="23" t="s">
        <v>32</v>
      </c>
    </row>
    <row r="2" spans="1:10" x14ac:dyDescent="0.25">
      <c r="A2" s="13" t="s">
        <v>7</v>
      </c>
      <c r="B2" s="8" t="str">
        <f>IFERROR(IF(INDEX(Таблица1[код],$J2)=C2,"",INDEX(Таблица1[код],$J2)),"")</f>
        <v/>
      </c>
      <c r="C2" s="4">
        <v>456789334</v>
      </c>
      <c r="D2" s="8" t="str">
        <f>IFERROR(IF(INDEX(Таблица1[цена],$J2)=E2,"",INDEX(Таблица1[цена],$J2)),"")</f>
        <v/>
      </c>
      <c r="E2" s="2">
        <v>44</v>
      </c>
      <c r="F2" s="8" t="str">
        <f>IFERROR(IF(INDEX(Таблица1[адрес],$J2)=G2,"",INDEX(Таблица1[адрес],$J2)),"")</f>
        <v/>
      </c>
      <c r="G2" s="2" t="s">
        <v>23</v>
      </c>
      <c r="H2" s="8" t="str">
        <f>IFERROR(IF(INDEX(Таблица1[дата],$J2)=I2,"",INDEX(Таблица1[дата],$J2)),"")</f>
        <v/>
      </c>
      <c r="I2" s="7">
        <v>42071</v>
      </c>
      <c r="J2" s="3">
        <f>MATCH(A2,Таблица1[наименование товара],0)</f>
        <v>3</v>
      </c>
    </row>
    <row r="3" spans="1:10" x14ac:dyDescent="0.25">
      <c r="A3" s="14" t="s">
        <v>14</v>
      </c>
      <c r="B3" s="8">
        <f>IFERROR(IF(INDEX(Таблица1[код],$J3)=C3,"",INDEX(Таблица1[код],$J3)),"")</f>
        <v>888777</v>
      </c>
      <c r="C3" s="5" t="s">
        <v>17</v>
      </c>
      <c r="D3" s="8" t="str">
        <f>IFERROR(IF(INDEX(Таблица1[цена],$J3)=E3,"",INDEX(Таблица1[цена],$J3)),"")</f>
        <v/>
      </c>
      <c r="E3" s="1">
        <v>66789</v>
      </c>
      <c r="F3" s="8" t="str">
        <f>IFERROR(IF(INDEX(Таблица1[адрес],$J3)=G3,"",INDEX(Таблица1[адрес],$J3)),"")</f>
        <v>ул. Панерная, д. 234</v>
      </c>
      <c r="G3" s="3" t="s">
        <v>29</v>
      </c>
      <c r="H3" s="8" t="str">
        <f>IFERROR(IF(INDEX(Таблица1[дата],$J3)=I3,"",INDEX(Таблица1[дата],$J3)),"")</f>
        <v/>
      </c>
      <c r="I3" s="6">
        <v>38497</v>
      </c>
      <c r="J3" s="3">
        <f>MATCH(A3,Таблица1[наименование товара],0)</f>
        <v>8</v>
      </c>
    </row>
    <row r="4" spans="1:10" x14ac:dyDescent="0.25">
      <c r="A4" s="14" t="s">
        <v>12</v>
      </c>
      <c r="B4" s="8" t="str">
        <f>IFERROR(IF(INDEX(Таблица1[код],$J4)=C4,"",INDEX(Таблица1[код],$J4)),"")</f>
        <v/>
      </c>
      <c r="C4" s="5">
        <v>88888</v>
      </c>
      <c r="D4" s="8">
        <f>IFERROR(IF(INDEX(Таблица1[цена],$J4)=E4,"",INDEX(Таблица1[цена],$J4)),"")</f>
        <v>4444</v>
      </c>
      <c r="E4" s="1">
        <v>66666</v>
      </c>
      <c r="F4" s="8" t="str">
        <f>IFERROR(IF(INDEX(Таблица1[адрес],$J4)=G4,"",INDEX(Таблица1[адрес],$J4)),"")</f>
        <v/>
      </c>
      <c r="G4" s="1" t="s">
        <v>21</v>
      </c>
      <c r="H4" s="8" t="str">
        <f>IFERROR(IF(INDEX(Таблица1[дата],$J4)=I4,"",INDEX(Таблица1[дата],$J4)),"")</f>
        <v/>
      </c>
      <c r="I4" s="6">
        <v>42103</v>
      </c>
      <c r="J4" s="3">
        <f>MATCH(A4,Таблица1[наименование товара],0)</f>
        <v>9</v>
      </c>
    </row>
    <row r="5" spans="1:10" x14ac:dyDescent="0.25">
      <c r="A5" s="14" t="s">
        <v>11</v>
      </c>
      <c r="B5" s="8" t="str">
        <f>IFERROR(IF(INDEX(Таблица1[код],$J5)=C5,"",INDEX(Таблица1[код],$J5)),"")</f>
        <v/>
      </c>
      <c r="C5" s="5">
        <v>6789000</v>
      </c>
      <c r="D5" s="8">
        <f>IFERROR(IF(INDEX(Таблица1[цена],$J5)=E5,"",INDEX(Таблица1[цена],$J5)),"")</f>
        <v>556</v>
      </c>
      <c r="E5" s="1">
        <v>67890</v>
      </c>
      <c r="F5" s="8" t="str">
        <f>IFERROR(IF(INDEX(Таблица1[адрес],$J5)=G5,"",INDEX(Таблица1[адрес],$J5)),"")</f>
        <v>пер. Декана, д. 34, кор. 2</v>
      </c>
      <c r="G5" s="3" t="s">
        <v>30</v>
      </c>
      <c r="H5" s="8">
        <f>IFERROR(IF(INDEX(Таблица1[дата],$J5)=I5,"",INDEX(Таблица1[дата],$J5)),"")</f>
        <v>40848</v>
      </c>
      <c r="I5" s="6">
        <v>39494</v>
      </c>
      <c r="J5" s="3">
        <f>MATCH(A5,Таблица1[наименование товара],0)</f>
        <v>7</v>
      </c>
    </row>
    <row r="6" spans="1:10" x14ac:dyDescent="0.25">
      <c r="A6" s="13" t="s">
        <v>6</v>
      </c>
      <c r="B6" s="8">
        <f>IFERROR(IF(INDEX(Таблица1[код],$J6)=C6,"",INDEX(Таблица1[код],$J6)),"")</f>
        <v>12345</v>
      </c>
      <c r="C6" s="5" t="s">
        <v>18</v>
      </c>
      <c r="D6" s="8">
        <f>IFERROR(IF(INDEX(Таблица1[цена],$J6)=E6,"",INDEX(Таблица1[цена],$J6)),"")</f>
        <v>12</v>
      </c>
      <c r="E6" s="1">
        <v>44</v>
      </c>
      <c r="F6" s="8" t="str">
        <f>IFERROR(IF(INDEX(Таблица1[адрес],$J6)=G6,"",INDEX(Таблица1[адрес],$J6)),"")</f>
        <v>ул. Колбасная,д. 1</v>
      </c>
      <c r="G6" s="3" t="s">
        <v>31</v>
      </c>
      <c r="H6" s="8">
        <f>IFERROR(IF(INDEX(Таблица1[дата],$J6)=I6,"",INDEX(Таблица1[дата],$J6)),"")</f>
        <v>40485</v>
      </c>
      <c r="I6" s="6">
        <v>42103</v>
      </c>
      <c r="J6" s="3">
        <f>MATCH(A6,Таблица1[наименование товара],0)</f>
        <v>1</v>
      </c>
    </row>
    <row r="7" spans="1:10" x14ac:dyDescent="0.25">
      <c r="A7" s="18" t="s">
        <v>9</v>
      </c>
      <c r="B7" s="24" t="str">
        <f>IFERROR(IF(INDEX(Таблица1[код],$J7)=C7,"",INDEX(Таблица1[код],$J7)),"")</f>
        <v/>
      </c>
      <c r="C7" s="19">
        <v>1209</v>
      </c>
      <c r="D7" s="24" t="str">
        <f>IFERROR(IF(INDEX(Таблица1[цена],$J7)=E7,"",INDEX(Таблица1[цена],$J7)),"")</f>
        <v/>
      </c>
      <c r="E7" s="20">
        <v>9999</v>
      </c>
      <c r="F7" s="24" t="str">
        <f>IFERROR(IF(INDEX(Таблица1[адрес],$J7)=G7,"",INDEX(Таблица1[адрес],$J7)),"")</f>
        <v/>
      </c>
      <c r="G7" s="20" t="s">
        <v>24</v>
      </c>
      <c r="H7" s="24">
        <f>IFERROR(IF(INDEX(Таблица1[дата],$J7)=I7,"",INDEX(Таблица1[дата],$J7)),"")</f>
        <v>39933</v>
      </c>
      <c r="I7" s="21">
        <v>39494</v>
      </c>
      <c r="J7" s="22">
        <f>MATCH(A7,Таблица1[наименование товара],0)</f>
        <v>4</v>
      </c>
    </row>
  </sheetData>
  <dataValidations count="1">
    <dataValidation type="list" allowBlank="1" showInputMessage="1" showErrorMessage="1" sqref="A1:A1048576">
      <formula1>INDIRECT("Таблица1[наименование товара]")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Исходная таблица</vt:lpstr>
      <vt:lpstr>Сравнительная таблица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RooBy</dc:creator>
  <cp:lastModifiedBy>Admin</cp:lastModifiedBy>
  <dcterms:created xsi:type="dcterms:W3CDTF">2015-03-24T14:50:36Z</dcterms:created>
  <dcterms:modified xsi:type="dcterms:W3CDTF">2015-03-24T17:30:49Z</dcterms:modified>
</cp:coreProperties>
</file>