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435"/>
  </bookViews>
  <sheets>
    <sheet name="Результаты" sheetId="1" r:id="rId1"/>
    <sheet name="Данные для графиков" sheetId="2" r:id="rId2"/>
  </sheets>
  <calcPr calcId="152511"/>
</workbook>
</file>

<file path=xl/calcChain.xml><?xml version="1.0" encoding="utf-8"?>
<calcChain xmlns="http://schemas.openxmlformats.org/spreadsheetml/2006/main">
  <c r="B9" i="1" l="1"/>
  <c r="N41" i="1" l="1"/>
  <c r="L41" i="1"/>
  <c r="J41" i="1"/>
  <c r="H41" i="1"/>
  <c r="F41" i="1"/>
  <c r="O40" i="1"/>
  <c r="O41" i="1" s="1"/>
  <c r="N40" i="1"/>
  <c r="M40" i="1"/>
  <c r="M41" i="1" s="1"/>
  <c r="L40" i="1"/>
  <c r="K40" i="1"/>
  <c r="K41" i="1" s="1"/>
  <c r="J40" i="1"/>
  <c r="I40" i="1"/>
  <c r="I41" i="1" s="1"/>
  <c r="H40" i="1"/>
  <c r="G40" i="1"/>
  <c r="G41" i="1" s="1"/>
  <c r="F40" i="1"/>
  <c r="E40" i="1"/>
  <c r="E41" i="1" s="1"/>
  <c r="P39" i="1"/>
  <c r="O38" i="1"/>
  <c r="M38" i="1"/>
  <c r="K38" i="1"/>
  <c r="I38" i="1"/>
  <c r="G38" i="1"/>
  <c r="E38" i="1"/>
  <c r="O37" i="1"/>
  <c r="N37" i="1"/>
  <c r="N38" i="1" s="1"/>
  <c r="M37" i="1"/>
  <c r="L37" i="1"/>
  <c r="L38" i="1" s="1"/>
  <c r="K37" i="1"/>
  <c r="J37" i="1"/>
  <c r="J38" i="1" s="1"/>
  <c r="I37" i="1"/>
  <c r="H37" i="1"/>
  <c r="H38" i="1" s="1"/>
  <c r="G37" i="1"/>
  <c r="F37" i="1"/>
  <c r="F38" i="1" s="1"/>
  <c r="E37" i="1"/>
  <c r="P36" i="1"/>
  <c r="N32" i="1"/>
  <c r="J32" i="1"/>
  <c r="F32" i="1"/>
  <c r="B32" i="1"/>
  <c r="P31" i="1"/>
  <c r="Q31" i="1" s="1"/>
  <c r="P30" i="1"/>
  <c r="Q30" i="1" s="1"/>
  <c r="P29" i="1"/>
  <c r="Q29" i="1" s="1"/>
  <c r="P28" i="1"/>
  <c r="Q28" i="1" s="1"/>
  <c r="P27" i="1"/>
  <c r="Q27" i="1" s="1"/>
  <c r="O26" i="1"/>
  <c r="N26" i="1"/>
  <c r="M26" i="1"/>
  <c r="L26" i="1"/>
  <c r="K26" i="1"/>
  <c r="J26" i="1"/>
  <c r="I26" i="1"/>
  <c r="H26" i="1"/>
  <c r="G26" i="1"/>
  <c r="F26" i="1"/>
  <c r="E26" i="1"/>
  <c r="D26" i="1"/>
  <c r="P26" i="1" s="1"/>
  <c r="Q26" i="1" s="1"/>
  <c r="C26" i="1"/>
  <c r="B26" i="1"/>
  <c r="P25" i="1"/>
  <c r="Q25" i="1" s="1"/>
  <c r="P24" i="1"/>
  <c r="Q24" i="1" s="1"/>
  <c r="P23" i="1"/>
  <c r="Q23" i="1" s="1"/>
  <c r="P22" i="1"/>
  <c r="Q22" i="1" s="1"/>
  <c r="P21" i="1"/>
  <c r="Q21" i="1" s="1"/>
  <c r="O20" i="1"/>
  <c r="N20" i="1"/>
  <c r="M20" i="1"/>
  <c r="L20" i="1"/>
  <c r="K20" i="1"/>
  <c r="J20" i="1"/>
  <c r="I20" i="1"/>
  <c r="H20" i="1"/>
  <c r="G20" i="1"/>
  <c r="F20" i="1"/>
  <c r="E20" i="1"/>
  <c r="D20" i="1"/>
  <c r="P20" i="1" s="1"/>
  <c r="Q20" i="1" s="1"/>
  <c r="C20" i="1"/>
  <c r="B20" i="1"/>
  <c r="P19" i="1"/>
  <c r="Q19" i="1" s="1"/>
  <c r="P18" i="1"/>
  <c r="Q18" i="1" s="1"/>
  <c r="P17" i="1"/>
  <c r="Q17" i="1" s="1"/>
  <c r="P16" i="1"/>
  <c r="Q16" i="1" s="1"/>
  <c r="P15" i="1"/>
  <c r="Q15" i="1" s="1"/>
  <c r="P14" i="1"/>
  <c r="Q14" i="1" s="1"/>
  <c r="O13" i="1"/>
  <c r="N13" i="1"/>
  <c r="M13" i="1"/>
  <c r="L13" i="1"/>
  <c r="K13" i="1"/>
  <c r="J13" i="1"/>
  <c r="I13" i="1"/>
  <c r="H13" i="1"/>
  <c r="G13" i="1"/>
  <c r="F13" i="1"/>
  <c r="E13" i="1"/>
  <c r="D13" i="1"/>
  <c r="P13" i="1" s="1"/>
  <c r="Q13" i="1" s="1"/>
  <c r="C13" i="1"/>
  <c r="B13" i="1"/>
  <c r="P12" i="1"/>
  <c r="Q12" i="1" s="1"/>
  <c r="P11" i="1"/>
  <c r="Q11" i="1" s="1"/>
  <c r="P10" i="1"/>
  <c r="Q10" i="1" s="1"/>
  <c r="O9" i="1"/>
  <c r="O32" i="1" s="1"/>
  <c r="O33" i="1" s="1"/>
  <c r="N9" i="1"/>
  <c r="M9" i="1"/>
  <c r="M32" i="1" s="1"/>
  <c r="M33" i="1" s="1"/>
  <c r="L9" i="1"/>
  <c r="L32" i="1" s="1"/>
  <c r="K9" i="1"/>
  <c r="K32" i="1" s="1"/>
  <c r="K33" i="1" s="1"/>
  <c r="J9" i="1"/>
  <c r="I9" i="1"/>
  <c r="I32" i="1" s="1"/>
  <c r="I33" i="1" s="1"/>
  <c r="H9" i="1"/>
  <c r="H32" i="1" s="1"/>
  <c r="G9" i="1"/>
  <c r="G32" i="1" s="1"/>
  <c r="G33" i="1" s="1"/>
  <c r="F9" i="1"/>
  <c r="E9" i="1"/>
  <c r="E32" i="1" s="1"/>
  <c r="E33" i="1" s="1"/>
  <c r="D9" i="1"/>
  <c r="D32" i="1" s="1"/>
  <c r="C9" i="1"/>
  <c r="C32" i="1" s="1"/>
  <c r="P8" i="1"/>
  <c r="Q8" i="1" s="1"/>
  <c r="P7" i="1"/>
  <c r="Q7" i="1" s="1"/>
  <c r="P6" i="1"/>
  <c r="Q6" i="1" s="1"/>
  <c r="P5" i="1"/>
  <c r="Q5" i="1" s="1"/>
  <c r="P4" i="1"/>
  <c r="Q4" i="1" s="1"/>
  <c r="P3" i="1"/>
  <c r="Q3" i="1" s="1"/>
  <c r="O2" i="1"/>
  <c r="N2" i="1"/>
  <c r="M2" i="1"/>
  <c r="L2" i="1"/>
  <c r="K2" i="1"/>
  <c r="J2" i="1"/>
  <c r="I2" i="1"/>
  <c r="H2" i="1"/>
  <c r="G2" i="1"/>
  <c r="F2" i="1"/>
  <c r="E2" i="1"/>
  <c r="D2" i="1"/>
  <c r="P2" i="1" s="1"/>
  <c r="Q2" i="1" s="1"/>
  <c r="C2" i="1"/>
  <c r="B2" i="1"/>
  <c r="H33" i="1" l="1"/>
  <c r="H34" i="1" s="1"/>
  <c r="L33" i="1"/>
  <c r="L34" i="1" s="1"/>
  <c r="D33" i="1"/>
  <c r="P32" i="1"/>
  <c r="Q32" i="1" s="1"/>
  <c r="E34" i="1"/>
  <c r="M34" i="1"/>
  <c r="P35" i="1"/>
  <c r="N35" i="1"/>
  <c r="L35" i="1"/>
  <c r="J35" i="1"/>
  <c r="H35" i="1"/>
  <c r="F35" i="1"/>
  <c r="D35" i="1"/>
  <c r="O35" i="1"/>
  <c r="M35" i="1"/>
  <c r="K35" i="1"/>
  <c r="I35" i="1"/>
  <c r="G35" i="1"/>
  <c r="E35" i="1"/>
  <c r="F33" i="1"/>
  <c r="F34" i="1" s="1"/>
  <c r="J33" i="1"/>
  <c r="J34" i="1" s="1"/>
  <c r="N33" i="1"/>
  <c r="N34" i="1" s="1"/>
  <c r="P9" i="1"/>
  <c r="Q9" i="1" s="1"/>
  <c r="I34" i="1" l="1"/>
  <c r="O34" i="1"/>
  <c r="K34" i="1"/>
  <c r="G34" i="1"/>
</calcChain>
</file>

<file path=xl/sharedStrings.xml><?xml version="1.0" encoding="utf-8"?>
<sst xmlns="http://schemas.openxmlformats.org/spreadsheetml/2006/main" count="57" uniqueCount="56">
  <si>
    <t>ТОЧКА №1 Брянск</t>
  </si>
  <si>
    <t>leader (Идеал Оценка)</t>
  </si>
  <si>
    <t>outsider (Худшая Оценка)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</si>
  <si>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</si>
  <si>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</si>
  <si>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</si>
  <si>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</si>
  <si>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</si>
  <si>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</si>
  <si>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</si>
  <si>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</si>
  <si>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</si>
  <si>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</si>
  <si>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</si>
  <si>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</si>
  <si>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ГОДОВАЯ ОЦЕНКА</t>
  </si>
  <si>
    <t>% от идеала за год</t>
  </si>
  <si>
    <t>ПОВЕДЕНИЕ:</t>
  </si>
  <si>
    <t>Приветствие</t>
  </si>
  <si>
    <t>Вежливость</t>
  </si>
  <si>
    <t>Контакт с клиентом</t>
  </si>
  <si>
    <t>Знание продукта</t>
  </si>
  <si>
    <t>Мотивация</t>
  </si>
  <si>
    <t>Проверка</t>
  </si>
  <si>
    <t>KPI:</t>
  </si>
  <si>
    <t>KPI1</t>
  </si>
  <si>
    <t>KPI2</t>
  </si>
  <si>
    <t>KPI3</t>
  </si>
  <si>
    <t>ОБЯЗАННОСТИ:</t>
  </si>
  <si>
    <t>Наличие Продукта 1</t>
  </si>
  <si>
    <t>Наличие Продукта 2</t>
  </si>
  <si>
    <t>Наличие Продукта 3</t>
  </si>
  <si>
    <t>Наличие Продукта 4</t>
  </si>
  <si>
    <t>Наличие Продукта 5</t>
  </si>
  <si>
    <t>Наличие Продукта 6</t>
  </si>
  <si>
    <t>ТЕХНИЧЕСКАЯ СТОРОНА:</t>
  </si>
  <si>
    <t>Объект 1 работает</t>
  </si>
  <si>
    <t>Объект 2 работает</t>
  </si>
  <si>
    <t>Чистота</t>
  </si>
  <si>
    <t>Свет</t>
  </si>
  <si>
    <t>Разрушение</t>
  </si>
  <si>
    <t>КЛИЕНТ:</t>
  </si>
  <si>
    <t>Шум</t>
  </si>
  <si>
    <t>Помещение</t>
  </si>
  <si>
    <t>Урны</t>
  </si>
  <si>
    <t>Трезвость</t>
  </si>
  <si>
    <t>ИТОГО ОЦЕНКА:</t>
  </si>
  <si>
    <t>% отставания от идеала</t>
  </si>
  <si>
    <t>% улучш. к предыд. месяцу</t>
  </si>
  <si>
    <t>Отстование от идела в баллах</t>
  </si>
  <si>
    <t>Оборот (руб.)</t>
  </si>
  <si>
    <t>Оборот (руб.) к пред. месяцу</t>
  </si>
  <si>
    <t>Оборот (%) к пред. месяцу</t>
  </si>
  <si>
    <t>Объём (кол.)</t>
  </si>
  <si>
    <t>Объём (кол.) к пред. месяцу</t>
  </si>
  <si>
    <t>Объём (%) к пред. месяцу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</si>
</sst>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0"/>
      <color rgb="FFFFFFFF"/>
      <name val="Arial"/>
    </font>
    <font>
      <sz val="10"/>
      <name val="Arial"/>
    </font>
    <font>
      <sz val="10"/>
      <color rgb="FFFFFFFF"/>
      <name val="Arial"/>
    </font>
    <font>
      <b/>
      <sz val="10"/>
      <color rgb="FFFFFFFF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073763"/>
        <bgColor rgb="FF073763"/>
      </patternFill>
    </fill>
    <fill>
      <patternFill patternType="solid">
        <fgColor rgb="FF4A86E8"/>
        <bgColor rgb="FF4A86E8"/>
      </patternFill>
    </fill>
    <fill>
      <patternFill patternType="solid">
        <fgColor rgb="FF1C4587"/>
        <bgColor rgb="FF1C4587"/>
      </patternFill>
    </fill>
    <fill>
      <patternFill patternType="solid">
        <fgColor rgb="FF6AA84F"/>
        <bgColor rgb="FF6AA84F"/>
      </patternFill>
    </fill>
    <fill>
      <patternFill patternType="solid">
        <fgColor rgb="FF38761D"/>
        <bgColor rgb="FF38761D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/>
    <xf numFmtId="0" fontId="1" fillId="3" borderId="1" xfId="0" applyFont="1" applyFill="1" applyBorder="1" applyAlignment="1"/>
    <xf numFmtId="0" fontId="1" fillId="3" borderId="1" xfId="0" applyFont="1" applyFill="1" applyBorder="1"/>
    <xf numFmtId="0" fontId="1" fillId="2" borderId="1" xfId="0" applyFont="1" applyFill="1" applyBorder="1"/>
    <xf numFmtId="9" fontId="1" fillId="2" borderId="1" xfId="0" applyNumberFormat="1" applyFont="1" applyFill="1" applyBorder="1"/>
    <xf numFmtId="0" fontId="2" fillId="0" borderId="1" xfId="0" applyFont="1" applyBorder="1" applyAlignment="1"/>
    <xf numFmtId="0" fontId="3" fillId="3" borderId="1" xfId="0" applyFont="1" applyFill="1" applyBorder="1"/>
    <xf numFmtId="0" fontId="1" fillId="4" borderId="1" xfId="0" applyFont="1" applyFill="1" applyBorder="1" applyAlignment="1"/>
    <xf numFmtId="0" fontId="1" fillId="4" borderId="1" xfId="0" applyFont="1" applyFill="1" applyBorder="1"/>
    <xf numFmtId="9" fontId="2" fillId="0" borderId="1" xfId="0" applyNumberFormat="1" applyFont="1" applyBorder="1"/>
    <xf numFmtId="10" fontId="3" fillId="3" borderId="1" xfId="0" applyNumberFormat="1" applyFont="1" applyFill="1" applyBorder="1"/>
    <xf numFmtId="0" fontId="2" fillId="3" borderId="1" xfId="0" applyFont="1" applyFill="1" applyBorder="1"/>
    <xf numFmtId="0" fontId="3" fillId="3" borderId="1" xfId="0" applyFont="1" applyFill="1" applyBorder="1"/>
    <xf numFmtId="0" fontId="3" fillId="5" borderId="1" xfId="0" applyFont="1" applyFill="1" applyBorder="1"/>
    <xf numFmtId="0" fontId="3" fillId="5" borderId="1" xfId="0" applyFont="1" applyFill="1" applyBorder="1" applyAlignment="1"/>
    <xf numFmtId="0" fontId="1" fillId="6" borderId="1" xfId="0" applyFont="1" applyFill="1" applyBorder="1"/>
    <xf numFmtId="0" fontId="2" fillId="6" borderId="1" xfId="0" applyFont="1" applyFill="1" applyBorder="1"/>
    <xf numFmtId="0" fontId="1" fillId="6" borderId="1" xfId="0" applyFont="1" applyFill="1" applyBorder="1"/>
    <xf numFmtId="10" fontId="2" fillId="0" borderId="1" xfId="0" applyNumberFormat="1" applyFont="1" applyBorder="1"/>
    <xf numFmtId="0" fontId="0" fillId="0" borderId="1" xfId="0" applyFont="1" applyBorder="1" applyAlignment="1"/>
    <xf numFmtId="0" fontId="4" fillId="5" borderId="1" xfId="0" applyFont="1" applyFill="1" applyBorder="1" applyAlignment="1"/>
    <xf numFmtId="0" fontId="4" fillId="2" borderId="1" xfId="0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tabSelected="1" workbookViewId="0">
      <selection activeCell="A9" sqref="A9"/>
    </sheetView>
  </sheetViews>
  <sheetFormatPr defaultColWidth="14.42578125" defaultRowHeight="15.75" customHeight="1" x14ac:dyDescent="0.2"/>
  <cols>
    <col min="1" max="1" width="35" customWidth="1"/>
    <col min="2" max="2" width="21.28515625" customWidth="1"/>
    <col min="3" max="3" width="25" customWidth="1"/>
    <col min="4" max="4" width="12.140625" customWidth="1"/>
    <col min="5" max="5" width="11.7109375" customWidth="1"/>
    <col min="6" max="6" width="12" customWidth="1"/>
    <col min="7" max="8" width="12.140625" customWidth="1"/>
    <col min="9" max="9" width="12" customWidth="1"/>
    <col min="10" max="11" width="12.42578125" customWidth="1"/>
    <col min="12" max="12" width="11.7109375" customWidth="1"/>
    <col min="13" max="13" width="12.28515625" customWidth="1"/>
    <col min="14" max="14" width="11.42578125" customWidth="1"/>
    <col min="15" max="15" width="11.28515625" customWidth="1"/>
    <col min="16" max="16" width="18.28515625" customWidth="1"/>
    <col min="17" max="17" width="19.42578125" customWidth="1"/>
  </cols>
  <sheetData>
    <row r="1" spans="1:20" ht="15.75" customHeight="1" x14ac:dyDescent="0.2">
      <c r="A1" s="2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20" ht="15.75" customHeight="1" x14ac:dyDescent="0.2">
      <c r="A2" s="2" t="s">
        <v>17</v>
      </c>
      <c r="B2" s="3">
        <f t="shared" ref="B2:O2" si="0">B3+B4+B5+B6+B7+B8</f>
        <v>6</v>
      </c>
      <c r="C2" s="3">
        <f t="shared" si="0"/>
        <v>18</v>
      </c>
      <c r="D2" s="3">
        <f t="shared" si="0"/>
        <v>12</v>
      </c>
      <c r="E2" s="3">
        <f t="shared" si="0"/>
        <v>11</v>
      </c>
      <c r="F2" s="3">
        <f t="shared" si="0"/>
        <v>9</v>
      </c>
      <c r="G2" s="3">
        <f t="shared" si="0"/>
        <v>7</v>
      </c>
      <c r="H2" s="3">
        <f t="shared" si="0"/>
        <v>8</v>
      </c>
      <c r="I2" s="3">
        <f t="shared" si="0"/>
        <v>11</v>
      </c>
      <c r="J2" s="3">
        <f t="shared" si="0"/>
        <v>9</v>
      </c>
      <c r="K2" s="3">
        <f t="shared" si="0"/>
        <v>10</v>
      </c>
      <c r="L2" s="3">
        <f t="shared" si="0"/>
        <v>12</v>
      </c>
      <c r="M2" s="3">
        <f t="shared" si="0"/>
        <v>7</v>
      </c>
      <c r="N2" s="3">
        <f t="shared" si="0"/>
        <v>7</v>
      </c>
      <c r="O2" s="3">
        <f t="shared" si="0"/>
        <v>6</v>
      </c>
      <c r="P2" s="4">
        <f t="shared" ref="P2:P32" si="1">SUM(D2:O2)</f>
        <v>109</v>
      </c>
      <c r="Q2" s="5">
        <f t="shared" ref="Q2:Q32" si="2">-(P2/(B2*12))+100%</f>
        <v>-0.51388888888888884</v>
      </c>
      <c r="S2" s="6"/>
      <c r="T2" s="6"/>
    </row>
    <row r="3" spans="1:20" ht="15.75" customHeight="1" x14ac:dyDescent="0.2">
      <c r="A3" s="20" t="s">
        <v>18</v>
      </c>
      <c r="B3" s="6">
        <v>1</v>
      </c>
      <c r="C3" s="6">
        <v>3</v>
      </c>
      <c r="D3" s="6">
        <v>3</v>
      </c>
      <c r="E3" s="6">
        <v>1</v>
      </c>
      <c r="F3" s="6">
        <v>2</v>
      </c>
      <c r="G3" s="6">
        <v>1</v>
      </c>
      <c r="H3" s="6">
        <v>1</v>
      </c>
      <c r="I3" s="6">
        <v>1</v>
      </c>
      <c r="J3" s="6">
        <v>2</v>
      </c>
      <c r="K3" s="6">
        <v>2</v>
      </c>
      <c r="L3" s="6">
        <v>2</v>
      </c>
      <c r="M3" s="6">
        <v>1</v>
      </c>
      <c r="N3" s="6">
        <v>1</v>
      </c>
      <c r="O3" s="6">
        <v>1</v>
      </c>
      <c r="P3" s="7">
        <f t="shared" si="1"/>
        <v>18</v>
      </c>
      <c r="Q3" s="5">
        <f t="shared" si="2"/>
        <v>-0.5</v>
      </c>
      <c r="S3" s="6"/>
    </row>
    <row r="4" spans="1:20" ht="15.75" customHeight="1" x14ac:dyDescent="0.2">
      <c r="A4" s="6" t="s">
        <v>19</v>
      </c>
      <c r="B4" s="6">
        <v>1</v>
      </c>
      <c r="C4" s="6">
        <v>3</v>
      </c>
      <c r="D4" s="6">
        <v>2</v>
      </c>
      <c r="E4" s="6">
        <v>2</v>
      </c>
      <c r="F4" s="6">
        <v>2</v>
      </c>
      <c r="G4" s="6">
        <v>1</v>
      </c>
      <c r="H4" s="6">
        <v>1</v>
      </c>
      <c r="I4" s="6">
        <v>2</v>
      </c>
      <c r="J4" s="6">
        <v>1</v>
      </c>
      <c r="K4" s="6">
        <v>2</v>
      </c>
      <c r="L4" s="6">
        <v>2</v>
      </c>
      <c r="M4" s="6">
        <v>1</v>
      </c>
      <c r="N4" s="6">
        <v>1</v>
      </c>
      <c r="O4" s="6">
        <v>1</v>
      </c>
      <c r="P4" s="7">
        <f t="shared" si="1"/>
        <v>18</v>
      </c>
      <c r="Q4" s="5">
        <f t="shared" si="2"/>
        <v>-0.5</v>
      </c>
    </row>
    <row r="5" spans="1:20" ht="15.75" customHeight="1" x14ac:dyDescent="0.2">
      <c r="A5" s="6" t="s">
        <v>20</v>
      </c>
      <c r="B5" s="6">
        <v>1</v>
      </c>
      <c r="C5" s="6">
        <v>3</v>
      </c>
      <c r="D5" s="6">
        <v>3</v>
      </c>
      <c r="E5" s="6">
        <v>1</v>
      </c>
      <c r="F5" s="6">
        <v>2</v>
      </c>
      <c r="G5" s="6">
        <v>1</v>
      </c>
      <c r="H5" s="6">
        <v>1</v>
      </c>
      <c r="I5" s="6">
        <v>2</v>
      </c>
      <c r="J5" s="6">
        <v>1</v>
      </c>
      <c r="K5" s="6">
        <v>2</v>
      </c>
      <c r="L5" s="6">
        <v>2</v>
      </c>
      <c r="M5" s="6">
        <v>1</v>
      </c>
      <c r="N5" s="6">
        <v>1</v>
      </c>
      <c r="O5" s="6">
        <v>1</v>
      </c>
      <c r="P5" s="7">
        <f t="shared" si="1"/>
        <v>18</v>
      </c>
      <c r="Q5" s="5">
        <f t="shared" si="2"/>
        <v>-0.5</v>
      </c>
    </row>
    <row r="6" spans="1:20" ht="15.75" customHeight="1" x14ac:dyDescent="0.2">
      <c r="A6" s="6" t="s">
        <v>21</v>
      </c>
      <c r="B6" s="6">
        <v>1</v>
      </c>
      <c r="C6" s="6">
        <v>3</v>
      </c>
      <c r="D6" s="6">
        <v>1</v>
      </c>
      <c r="E6" s="6">
        <v>2</v>
      </c>
      <c r="F6" s="6">
        <v>1</v>
      </c>
      <c r="G6" s="6">
        <v>1</v>
      </c>
      <c r="H6" s="6">
        <v>2</v>
      </c>
      <c r="I6" s="6">
        <v>2</v>
      </c>
      <c r="J6" s="6">
        <v>2</v>
      </c>
      <c r="K6" s="6">
        <v>1</v>
      </c>
      <c r="L6" s="6">
        <v>2</v>
      </c>
      <c r="M6" s="6">
        <v>1</v>
      </c>
      <c r="N6" s="6">
        <v>1</v>
      </c>
      <c r="O6" s="6">
        <v>1</v>
      </c>
      <c r="P6" s="7">
        <f t="shared" si="1"/>
        <v>17</v>
      </c>
      <c r="Q6" s="5">
        <f t="shared" si="2"/>
        <v>-0.41666666666666674</v>
      </c>
    </row>
    <row r="7" spans="1:20" ht="15.75" customHeight="1" x14ac:dyDescent="0.2">
      <c r="A7" s="6" t="s">
        <v>22</v>
      </c>
      <c r="B7" s="6">
        <v>1</v>
      </c>
      <c r="C7" s="6">
        <v>3</v>
      </c>
      <c r="D7" s="6">
        <v>1</v>
      </c>
      <c r="E7" s="6">
        <v>3</v>
      </c>
      <c r="F7" s="6">
        <v>1</v>
      </c>
      <c r="G7" s="6">
        <v>2</v>
      </c>
      <c r="H7" s="6">
        <v>2</v>
      </c>
      <c r="I7" s="6">
        <v>2</v>
      </c>
      <c r="J7" s="6">
        <v>1</v>
      </c>
      <c r="K7" s="6">
        <v>2</v>
      </c>
      <c r="L7" s="6">
        <v>2</v>
      </c>
      <c r="M7" s="6">
        <v>2</v>
      </c>
      <c r="N7" s="6">
        <v>1</v>
      </c>
      <c r="O7" s="6">
        <v>1</v>
      </c>
      <c r="P7" s="7">
        <f t="shared" si="1"/>
        <v>20</v>
      </c>
      <c r="Q7" s="5">
        <f t="shared" si="2"/>
        <v>-0.66666666666666674</v>
      </c>
    </row>
    <row r="8" spans="1:20" ht="15.75" customHeight="1" x14ac:dyDescent="0.2">
      <c r="A8" s="6" t="s">
        <v>23</v>
      </c>
      <c r="B8" s="6">
        <v>1</v>
      </c>
      <c r="C8" s="6">
        <v>3</v>
      </c>
      <c r="D8" s="6">
        <v>2</v>
      </c>
      <c r="E8" s="6">
        <v>2</v>
      </c>
      <c r="F8" s="6">
        <v>1</v>
      </c>
      <c r="G8" s="6">
        <v>1</v>
      </c>
      <c r="H8" s="6">
        <v>1</v>
      </c>
      <c r="I8" s="6">
        <v>2</v>
      </c>
      <c r="J8" s="6">
        <v>2</v>
      </c>
      <c r="K8" s="6">
        <v>1</v>
      </c>
      <c r="L8" s="6">
        <v>2</v>
      </c>
      <c r="M8" s="6">
        <v>1</v>
      </c>
      <c r="N8" s="6">
        <v>2</v>
      </c>
      <c r="O8" s="6">
        <v>1</v>
      </c>
      <c r="P8" s="7">
        <f t="shared" si="1"/>
        <v>18</v>
      </c>
      <c r="Q8" s="5">
        <f t="shared" si="2"/>
        <v>-0.5</v>
      </c>
    </row>
    <row r="9" spans="1:20" ht="15.75" customHeight="1" x14ac:dyDescent="0.2">
      <c r="A9" s="2" t="s">
        <v>24</v>
      </c>
      <c r="B9" s="2">
        <f t="shared" ref="B9:O9" si="3">B10+B11+B12</f>
        <v>3</v>
      </c>
      <c r="C9" s="2">
        <f t="shared" si="3"/>
        <v>9</v>
      </c>
      <c r="D9" s="2">
        <f t="shared" si="3"/>
        <v>6</v>
      </c>
      <c r="E9" s="2">
        <f t="shared" si="3"/>
        <v>5</v>
      </c>
      <c r="F9" s="2">
        <f t="shared" si="3"/>
        <v>6</v>
      </c>
      <c r="G9" s="2">
        <f t="shared" si="3"/>
        <v>4</v>
      </c>
      <c r="H9" s="2">
        <f t="shared" si="3"/>
        <v>9</v>
      </c>
      <c r="I9" s="2">
        <f t="shared" si="3"/>
        <v>7</v>
      </c>
      <c r="J9" s="2">
        <f t="shared" si="3"/>
        <v>3</v>
      </c>
      <c r="K9" s="2">
        <f t="shared" si="3"/>
        <v>7</v>
      </c>
      <c r="L9" s="2">
        <f t="shared" si="3"/>
        <v>8</v>
      </c>
      <c r="M9" s="2">
        <f t="shared" si="3"/>
        <v>5</v>
      </c>
      <c r="N9" s="2">
        <f t="shared" si="3"/>
        <v>5</v>
      </c>
      <c r="O9" s="2">
        <f t="shared" si="3"/>
        <v>3</v>
      </c>
      <c r="P9" s="4">
        <f t="shared" si="1"/>
        <v>68</v>
      </c>
      <c r="Q9" s="5">
        <f t="shared" si="2"/>
        <v>-0.88888888888888884</v>
      </c>
    </row>
    <row r="10" spans="1:20" ht="15.75" customHeight="1" x14ac:dyDescent="0.2">
      <c r="A10" s="6" t="s">
        <v>25</v>
      </c>
      <c r="B10" s="6">
        <v>1</v>
      </c>
      <c r="C10" s="6">
        <v>3</v>
      </c>
      <c r="D10" s="6">
        <v>3</v>
      </c>
      <c r="E10" s="6">
        <v>1</v>
      </c>
      <c r="F10" s="6">
        <v>2</v>
      </c>
      <c r="G10" s="6">
        <v>1</v>
      </c>
      <c r="H10" s="6">
        <v>3</v>
      </c>
      <c r="I10" s="6">
        <v>3</v>
      </c>
      <c r="J10" s="6">
        <v>1</v>
      </c>
      <c r="K10" s="6">
        <v>2</v>
      </c>
      <c r="L10" s="6">
        <v>2</v>
      </c>
      <c r="M10" s="6">
        <v>1</v>
      </c>
      <c r="N10" s="6">
        <v>3</v>
      </c>
      <c r="O10" s="6">
        <v>1</v>
      </c>
      <c r="P10" s="7">
        <f t="shared" si="1"/>
        <v>23</v>
      </c>
      <c r="Q10" s="5">
        <f t="shared" si="2"/>
        <v>-0.91666666666666674</v>
      </c>
    </row>
    <row r="11" spans="1:20" ht="15.75" customHeight="1" x14ac:dyDescent="0.2">
      <c r="A11" s="6" t="s">
        <v>26</v>
      </c>
      <c r="B11" s="6">
        <v>1</v>
      </c>
      <c r="C11" s="6">
        <v>3</v>
      </c>
      <c r="D11" s="6">
        <v>1</v>
      </c>
      <c r="E11" s="6">
        <v>2</v>
      </c>
      <c r="F11" s="6">
        <v>1</v>
      </c>
      <c r="G11" s="6">
        <v>1</v>
      </c>
      <c r="H11" s="6">
        <v>3</v>
      </c>
      <c r="I11" s="6">
        <v>1</v>
      </c>
      <c r="J11" s="6">
        <v>1</v>
      </c>
      <c r="K11" s="6">
        <v>2</v>
      </c>
      <c r="L11" s="6">
        <v>3</v>
      </c>
      <c r="M11" s="6">
        <v>2</v>
      </c>
      <c r="N11" s="6">
        <v>1</v>
      </c>
      <c r="O11" s="6">
        <v>1</v>
      </c>
      <c r="P11" s="7">
        <f t="shared" si="1"/>
        <v>19</v>
      </c>
      <c r="Q11" s="5">
        <f t="shared" si="2"/>
        <v>-0.58333333333333326</v>
      </c>
    </row>
    <row r="12" spans="1:20" ht="15.75" customHeight="1" x14ac:dyDescent="0.2">
      <c r="A12" s="6" t="s">
        <v>27</v>
      </c>
      <c r="B12" s="6">
        <v>1</v>
      </c>
      <c r="C12" s="6">
        <v>3</v>
      </c>
      <c r="D12" s="6">
        <v>2</v>
      </c>
      <c r="E12" s="6">
        <v>2</v>
      </c>
      <c r="F12" s="6">
        <v>3</v>
      </c>
      <c r="G12" s="6">
        <v>2</v>
      </c>
      <c r="H12" s="6">
        <v>3</v>
      </c>
      <c r="I12" s="6">
        <v>3</v>
      </c>
      <c r="J12" s="6">
        <v>1</v>
      </c>
      <c r="K12" s="6">
        <v>3</v>
      </c>
      <c r="L12" s="6">
        <v>3</v>
      </c>
      <c r="M12" s="6">
        <v>2</v>
      </c>
      <c r="N12" s="6">
        <v>1</v>
      </c>
      <c r="O12" s="6">
        <v>1</v>
      </c>
      <c r="P12" s="7">
        <f t="shared" si="1"/>
        <v>26</v>
      </c>
      <c r="Q12" s="5">
        <f t="shared" si="2"/>
        <v>-1.1666666666666665</v>
      </c>
    </row>
    <row r="13" spans="1:20" ht="15.75" customHeight="1" x14ac:dyDescent="0.2">
      <c r="A13" s="2" t="s">
        <v>28</v>
      </c>
      <c r="B13" s="3">
        <f t="shared" ref="B13:O13" si="4">B14+B15+B16+B17+B18+B19</f>
        <v>6</v>
      </c>
      <c r="C13" s="3">
        <f t="shared" si="4"/>
        <v>12</v>
      </c>
      <c r="D13" s="3">
        <f t="shared" si="4"/>
        <v>8</v>
      </c>
      <c r="E13" s="3">
        <f t="shared" si="4"/>
        <v>8</v>
      </c>
      <c r="F13" s="3">
        <f t="shared" si="4"/>
        <v>11</v>
      </c>
      <c r="G13" s="3">
        <f t="shared" si="4"/>
        <v>7</v>
      </c>
      <c r="H13" s="3">
        <f t="shared" si="4"/>
        <v>10</v>
      </c>
      <c r="I13" s="3">
        <f t="shared" si="4"/>
        <v>8</v>
      </c>
      <c r="J13" s="3">
        <f t="shared" si="4"/>
        <v>9</v>
      </c>
      <c r="K13" s="3">
        <f t="shared" si="4"/>
        <v>9</v>
      </c>
      <c r="L13" s="3">
        <f t="shared" si="4"/>
        <v>12</v>
      </c>
      <c r="M13" s="3">
        <f t="shared" si="4"/>
        <v>9</v>
      </c>
      <c r="N13" s="3">
        <f t="shared" si="4"/>
        <v>6</v>
      </c>
      <c r="O13" s="3">
        <f t="shared" si="4"/>
        <v>6</v>
      </c>
      <c r="P13" s="4">
        <f t="shared" si="1"/>
        <v>103</v>
      </c>
      <c r="Q13" s="5">
        <f t="shared" si="2"/>
        <v>-0.43055555555555558</v>
      </c>
    </row>
    <row r="14" spans="1:20" ht="15.75" customHeight="1" x14ac:dyDescent="0.2">
      <c r="A14" s="6" t="s">
        <v>29</v>
      </c>
      <c r="B14" s="6">
        <v>1</v>
      </c>
      <c r="C14" s="6">
        <v>2</v>
      </c>
      <c r="D14" s="6">
        <v>1</v>
      </c>
      <c r="E14" s="6">
        <v>2</v>
      </c>
      <c r="F14" s="6">
        <v>2</v>
      </c>
      <c r="G14" s="6">
        <v>1</v>
      </c>
      <c r="H14" s="6">
        <v>2</v>
      </c>
      <c r="I14" s="6">
        <v>1</v>
      </c>
      <c r="J14" s="6">
        <v>2</v>
      </c>
      <c r="K14" s="6">
        <v>2</v>
      </c>
      <c r="L14" s="6">
        <v>2</v>
      </c>
      <c r="M14" s="6">
        <v>1</v>
      </c>
      <c r="N14" s="6">
        <v>1</v>
      </c>
      <c r="O14" s="6">
        <v>1</v>
      </c>
      <c r="P14" s="7">
        <f t="shared" si="1"/>
        <v>18</v>
      </c>
      <c r="Q14" s="5">
        <f t="shared" si="2"/>
        <v>-0.5</v>
      </c>
    </row>
    <row r="15" spans="1:20" ht="15.75" customHeight="1" x14ac:dyDescent="0.2">
      <c r="A15" s="6" t="s">
        <v>30</v>
      </c>
      <c r="B15" s="6">
        <v>1</v>
      </c>
      <c r="C15" s="6">
        <v>2</v>
      </c>
      <c r="D15" s="6">
        <v>1</v>
      </c>
      <c r="E15" s="6">
        <v>2</v>
      </c>
      <c r="F15" s="6">
        <v>1</v>
      </c>
      <c r="G15" s="6">
        <v>1</v>
      </c>
      <c r="H15" s="6">
        <v>2</v>
      </c>
      <c r="I15" s="6">
        <v>2</v>
      </c>
      <c r="J15" s="6">
        <v>2</v>
      </c>
      <c r="K15" s="6">
        <v>2</v>
      </c>
      <c r="L15" s="6">
        <v>2</v>
      </c>
      <c r="M15" s="6">
        <v>2</v>
      </c>
      <c r="N15" s="6">
        <v>1</v>
      </c>
      <c r="O15" s="6">
        <v>1</v>
      </c>
      <c r="P15" s="7">
        <f t="shared" si="1"/>
        <v>19</v>
      </c>
      <c r="Q15" s="5">
        <f t="shared" si="2"/>
        <v>-0.58333333333333326</v>
      </c>
    </row>
    <row r="16" spans="1:20" ht="15.75" customHeight="1" x14ac:dyDescent="0.2">
      <c r="A16" s="6" t="s">
        <v>31</v>
      </c>
      <c r="B16" s="6">
        <v>1</v>
      </c>
      <c r="C16" s="6">
        <v>2</v>
      </c>
      <c r="D16" s="6">
        <v>1</v>
      </c>
      <c r="E16" s="6">
        <v>1</v>
      </c>
      <c r="F16" s="6">
        <v>2</v>
      </c>
      <c r="G16" s="6">
        <v>1</v>
      </c>
      <c r="H16" s="6">
        <v>1</v>
      </c>
      <c r="I16" s="6">
        <v>1</v>
      </c>
      <c r="J16" s="6">
        <v>2</v>
      </c>
      <c r="K16" s="6">
        <v>1</v>
      </c>
      <c r="L16" s="6">
        <v>2</v>
      </c>
      <c r="M16" s="6">
        <v>1</v>
      </c>
      <c r="N16" s="6">
        <v>1</v>
      </c>
      <c r="O16" s="6">
        <v>1</v>
      </c>
      <c r="P16" s="7">
        <f t="shared" si="1"/>
        <v>15</v>
      </c>
      <c r="Q16" s="5">
        <f t="shared" si="2"/>
        <v>-0.25</v>
      </c>
    </row>
    <row r="17" spans="1:17" ht="15.75" customHeight="1" x14ac:dyDescent="0.2">
      <c r="A17" s="6" t="s">
        <v>32</v>
      </c>
      <c r="B17" s="6">
        <v>1</v>
      </c>
      <c r="C17" s="6">
        <v>2</v>
      </c>
      <c r="D17" s="6">
        <v>2</v>
      </c>
      <c r="E17" s="6">
        <v>1</v>
      </c>
      <c r="F17" s="6">
        <v>2</v>
      </c>
      <c r="G17" s="6">
        <v>1</v>
      </c>
      <c r="H17" s="6">
        <v>2</v>
      </c>
      <c r="I17" s="6">
        <v>2</v>
      </c>
      <c r="J17" s="6">
        <v>1</v>
      </c>
      <c r="K17" s="6">
        <v>1</v>
      </c>
      <c r="L17" s="6">
        <v>2</v>
      </c>
      <c r="M17" s="6">
        <v>2</v>
      </c>
      <c r="N17" s="6">
        <v>1</v>
      </c>
      <c r="O17" s="6">
        <v>1</v>
      </c>
      <c r="P17" s="7">
        <f t="shared" si="1"/>
        <v>18</v>
      </c>
      <c r="Q17" s="5">
        <f t="shared" si="2"/>
        <v>-0.5</v>
      </c>
    </row>
    <row r="18" spans="1:17" ht="15.75" customHeight="1" x14ac:dyDescent="0.2">
      <c r="A18" s="6" t="s">
        <v>33</v>
      </c>
      <c r="B18" s="6">
        <v>1</v>
      </c>
      <c r="C18" s="6">
        <v>2</v>
      </c>
      <c r="D18" s="6">
        <v>2</v>
      </c>
      <c r="E18" s="6">
        <v>1</v>
      </c>
      <c r="F18" s="6">
        <v>2</v>
      </c>
      <c r="G18" s="6">
        <v>1</v>
      </c>
      <c r="H18" s="6">
        <v>2</v>
      </c>
      <c r="I18" s="6">
        <v>1</v>
      </c>
      <c r="J18" s="6">
        <v>1</v>
      </c>
      <c r="K18" s="6">
        <v>2</v>
      </c>
      <c r="L18" s="6">
        <v>2</v>
      </c>
      <c r="M18" s="6">
        <v>1</v>
      </c>
      <c r="N18" s="6">
        <v>1</v>
      </c>
      <c r="O18" s="6">
        <v>1</v>
      </c>
      <c r="P18" s="7">
        <f t="shared" si="1"/>
        <v>17</v>
      </c>
      <c r="Q18" s="5">
        <f t="shared" si="2"/>
        <v>-0.41666666666666674</v>
      </c>
    </row>
    <row r="19" spans="1:17" ht="15.75" customHeight="1" x14ac:dyDescent="0.2">
      <c r="A19" s="6" t="s">
        <v>34</v>
      </c>
      <c r="B19" s="6">
        <v>1</v>
      </c>
      <c r="C19" s="6">
        <v>2</v>
      </c>
      <c r="D19" s="6">
        <v>1</v>
      </c>
      <c r="E19" s="6">
        <v>1</v>
      </c>
      <c r="F19" s="6">
        <v>2</v>
      </c>
      <c r="G19" s="6">
        <v>2</v>
      </c>
      <c r="H19" s="6">
        <v>1</v>
      </c>
      <c r="I19" s="6">
        <v>1</v>
      </c>
      <c r="J19" s="6">
        <v>1</v>
      </c>
      <c r="K19" s="6">
        <v>1</v>
      </c>
      <c r="L19" s="6">
        <v>2</v>
      </c>
      <c r="M19" s="6">
        <v>2</v>
      </c>
      <c r="N19" s="6">
        <v>1</v>
      </c>
      <c r="O19" s="6">
        <v>1</v>
      </c>
      <c r="P19" s="7">
        <f t="shared" si="1"/>
        <v>16</v>
      </c>
      <c r="Q19" s="5">
        <f t="shared" si="2"/>
        <v>-0.33333333333333326</v>
      </c>
    </row>
    <row r="20" spans="1:17" ht="15.75" customHeight="1" x14ac:dyDescent="0.2">
      <c r="A20" s="2" t="s">
        <v>35</v>
      </c>
      <c r="B20" s="3">
        <f t="shared" ref="B20:O20" si="5">B21+B22+B23+B24+B25</f>
        <v>5</v>
      </c>
      <c r="C20" s="3">
        <f t="shared" si="5"/>
        <v>10</v>
      </c>
      <c r="D20" s="3">
        <f t="shared" si="5"/>
        <v>7</v>
      </c>
      <c r="E20" s="3">
        <f t="shared" si="5"/>
        <v>7</v>
      </c>
      <c r="F20" s="3">
        <f t="shared" si="5"/>
        <v>6</v>
      </c>
      <c r="G20" s="3">
        <f t="shared" si="5"/>
        <v>6</v>
      </c>
      <c r="H20" s="3">
        <f t="shared" si="5"/>
        <v>6</v>
      </c>
      <c r="I20" s="3">
        <f t="shared" si="5"/>
        <v>7</v>
      </c>
      <c r="J20" s="3">
        <f t="shared" si="5"/>
        <v>6</v>
      </c>
      <c r="K20" s="3">
        <f t="shared" si="5"/>
        <v>7</v>
      </c>
      <c r="L20" s="3">
        <f t="shared" si="5"/>
        <v>10</v>
      </c>
      <c r="M20" s="3">
        <f t="shared" si="5"/>
        <v>7</v>
      </c>
      <c r="N20" s="3">
        <f t="shared" si="5"/>
        <v>5</v>
      </c>
      <c r="O20" s="3">
        <f t="shared" si="5"/>
        <v>5</v>
      </c>
      <c r="P20" s="4">
        <f t="shared" si="1"/>
        <v>79</v>
      </c>
      <c r="Q20" s="5">
        <f t="shared" si="2"/>
        <v>-0.31666666666666665</v>
      </c>
    </row>
    <row r="21" spans="1:17" ht="15.75" customHeight="1" x14ac:dyDescent="0.2">
      <c r="A21" s="6" t="s">
        <v>36</v>
      </c>
      <c r="B21" s="6">
        <v>1</v>
      </c>
      <c r="C21" s="6">
        <v>2</v>
      </c>
      <c r="D21" s="6">
        <v>2</v>
      </c>
      <c r="E21" s="6">
        <v>2</v>
      </c>
      <c r="F21" s="6">
        <v>1</v>
      </c>
      <c r="G21" s="6">
        <v>2</v>
      </c>
      <c r="H21" s="6">
        <v>2</v>
      </c>
      <c r="I21" s="6">
        <v>2</v>
      </c>
      <c r="J21" s="6">
        <v>2</v>
      </c>
      <c r="K21" s="6">
        <v>1</v>
      </c>
      <c r="L21" s="6">
        <v>2</v>
      </c>
      <c r="M21" s="6">
        <v>1</v>
      </c>
      <c r="N21" s="6">
        <v>1</v>
      </c>
      <c r="O21" s="6">
        <v>1</v>
      </c>
      <c r="P21" s="7">
        <f t="shared" si="1"/>
        <v>19</v>
      </c>
      <c r="Q21" s="5">
        <f t="shared" si="2"/>
        <v>-0.58333333333333326</v>
      </c>
    </row>
    <row r="22" spans="1:17" ht="15.75" customHeight="1" x14ac:dyDescent="0.2">
      <c r="A22" s="6" t="s">
        <v>37</v>
      </c>
      <c r="B22" s="6">
        <v>1</v>
      </c>
      <c r="C22" s="6">
        <v>2</v>
      </c>
      <c r="D22" s="6">
        <v>1</v>
      </c>
      <c r="E22" s="6">
        <v>1</v>
      </c>
      <c r="F22" s="6">
        <v>1</v>
      </c>
      <c r="G22" s="6">
        <v>1</v>
      </c>
      <c r="H22" s="6">
        <v>1</v>
      </c>
      <c r="I22" s="6">
        <v>2</v>
      </c>
      <c r="J22" s="6">
        <v>1</v>
      </c>
      <c r="K22" s="6">
        <v>1</v>
      </c>
      <c r="L22" s="6">
        <v>2</v>
      </c>
      <c r="M22" s="6">
        <v>2</v>
      </c>
      <c r="N22" s="6">
        <v>1</v>
      </c>
      <c r="O22" s="6">
        <v>1</v>
      </c>
      <c r="P22" s="7">
        <f t="shared" si="1"/>
        <v>15</v>
      </c>
      <c r="Q22" s="5">
        <f t="shared" si="2"/>
        <v>-0.25</v>
      </c>
    </row>
    <row r="23" spans="1:17" ht="15.75" customHeight="1" x14ac:dyDescent="0.2">
      <c r="A23" s="6" t="s">
        <v>38</v>
      </c>
      <c r="B23" s="6">
        <v>1</v>
      </c>
      <c r="C23" s="6">
        <v>2</v>
      </c>
      <c r="D23" s="6">
        <v>1</v>
      </c>
      <c r="E23" s="6">
        <v>1</v>
      </c>
      <c r="F23" s="6">
        <v>1</v>
      </c>
      <c r="G23" s="6">
        <v>1</v>
      </c>
      <c r="H23" s="6">
        <v>1</v>
      </c>
      <c r="I23" s="6">
        <v>1</v>
      </c>
      <c r="J23" s="6">
        <v>1</v>
      </c>
      <c r="K23" s="6">
        <v>1</v>
      </c>
      <c r="L23" s="6">
        <v>2</v>
      </c>
      <c r="M23" s="6">
        <v>1</v>
      </c>
      <c r="N23" s="6">
        <v>1</v>
      </c>
      <c r="O23" s="6">
        <v>1</v>
      </c>
      <c r="P23" s="7">
        <f t="shared" si="1"/>
        <v>13</v>
      </c>
      <c r="Q23" s="5">
        <f t="shared" si="2"/>
        <v>-8.3333333333333259E-2</v>
      </c>
    </row>
    <row r="24" spans="1:17" ht="15.75" customHeight="1" x14ac:dyDescent="0.2">
      <c r="A24" s="6" t="s">
        <v>39</v>
      </c>
      <c r="B24" s="6">
        <v>1</v>
      </c>
      <c r="C24" s="6">
        <v>2</v>
      </c>
      <c r="D24" s="6">
        <v>2</v>
      </c>
      <c r="E24" s="6">
        <v>1</v>
      </c>
      <c r="F24" s="6">
        <v>1</v>
      </c>
      <c r="G24" s="6">
        <v>1</v>
      </c>
      <c r="H24" s="6">
        <v>1</v>
      </c>
      <c r="I24" s="6">
        <v>1</v>
      </c>
      <c r="J24" s="6">
        <v>1</v>
      </c>
      <c r="K24" s="6">
        <v>2</v>
      </c>
      <c r="L24" s="6">
        <v>2</v>
      </c>
      <c r="M24" s="6">
        <v>2</v>
      </c>
      <c r="N24" s="6">
        <v>1</v>
      </c>
      <c r="O24" s="6">
        <v>1</v>
      </c>
      <c r="P24" s="7">
        <f t="shared" si="1"/>
        <v>16</v>
      </c>
      <c r="Q24" s="5">
        <f t="shared" si="2"/>
        <v>-0.33333333333333326</v>
      </c>
    </row>
    <row r="25" spans="1:17" ht="15.75" customHeight="1" x14ac:dyDescent="0.2">
      <c r="A25" s="6" t="s">
        <v>40</v>
      </c>
      <c r="B25" s="6">
        <v>1</v>
      </c>
      <c r="C25" s="6">
        <v>2</v>
      </c>
      <c r="D25" s="6">
        <v>1</v>
      </c>
      <c r="E25" s="6">
        <v>2</v>
      </c>
      <c r="F25" s="6">
        <v>2</v>
      </c>
      <c r="G25" s="6">
        <v>1</v>
      </c>
      <c r="H25" s="6">
        <v>1</v>
      </c>
      <c r="I25" s="6">
        <v>1</v>
      </c>
      <c r="J25" s="6">
        <v>1</v>
      </c>
      <c r="K25" s="6">
        <v>2</v>
      </c>
      <c r="L25" s="6">
        <v>2</v>
      </c>
      <c r="M25" s="6">
        <v>1</v>
      </c>
      <c r="N25" s="6">
        <v>1</v>
      </c>
      <c r="O25" s="6">
        <v>1</v>
      </c>
      <c r="P25" s="7">
        <f t="shared" si="1"/>
        <v>16</v>
      </c>
      <c r="Q25" s="5">
        <f t="shared" si="2"/>
        <v>-0.33333333333333326</v>
      </c>
    </row>
    <row r="26" spans="1:17" ht="15.75" customHeight="1" x14ac:dyDescent="0.2">
      <c r="A26" s="2" t="s">
        <v>41</v>
      </c>
      <c r="B26" s="3">
        <f t="shared" ref="B26:O26" si="6">B27+B28+B29+B30+B31</f>
        <v>5</v>
      </c>
      <c r="C26" s="3">
        <f t="shared" si="6"/>
        <v>10</v>
      </c>
      <c r="D26" s="3">
        <f t="shared" si="6"/>
        <v>8</v>
      </c>
      <c r="E26" s="3">
        <f t="shared" si="6"/>
        <v>6</v>
      </c>
      <c r="F26" s="3">
        <f t="shared" si="6"/>
        <v>8</v>
      </c>
      <c r="G26" s="3">
        <f t="shared" si="6"/>
        <v>6</v>
      </c>
      <c r="H26" s="3">
        <f t="shared" si="6"/>
        <v>7</v>
      </c>
      <c r="I26" s="3">
        <f t="shared" si="6"/>
        <v>5</v>
      </c>
      <c r="J26" s="3">
        <f t="shared" si="6"/>
        <v>8</v>
      </c>
      <c r="K26" s="3">
        <f t="shared" si="6"/>
        <v>10</v>
      </c>
      <c r="L26" s="3">
        <f t="shared" si="6"/>
        <v>10</v>
      </c>
      <c r="M26" s="3">
        <f t="shared" si="6"/>
        <v>6</v>
      </c>
      <c r="N26" s="3">
        <f t="shared" si="6"/>
        <v>5</v>
      </c>
      <c r="O26" s="3">
        <f t="shared" si="6"/>
        <v>5</v>
      </c>
      <c r="P26" s="4">
        <f t="shared" si="1"/>
        <v>84</v>
      </c>
      <c r="Q26" s="5">
        <f t="shared" si="2"/>
        <v>-0.39999999999999991</v>
      </c>
    </row>
    <row r="27" spans="1:17" ht="15.75" customHeight="1" x14ac:dyDescent="0.2">
      <c r="A27" s="6" t="s">
        <v>38</v>
      </c>
      <c r="B27" s="6">
        <v>1</v>
      </c>
      <c r="C27" s="6">
        <v>2</v>
      </c>
      <c r="D27" s="6">
        <v>2</v>
      </c>
      <c r="E27" s="6">
        <v>1</v>
      </c>
      <c r="F27" s="6">
        <v>1</v>
      </c>
      <c r="G27" s="6">
        <v>1</v>
      </c>
      <c r="H27" s="6">
        <v>1</v>
      </c>
      <c r="I27" s="6">
        <v>1</v>
      </c>
      <c r="J27" s="6">
        <v>1</v>
      </c>
      <c r="K27" s="6">
        <v>2</v>
      </c>
      <c r="L27" s="6">
        <v>2</v>
      </c>
      <c r="M27" s="6">
        <v>2</v>
      </c>
      <c r="N27" s="6">
        <v>1</v>
      </c>
      <c r="O27" s="6">
        <v>1</v>
      </c>
      <c r="P27" s="7">
        <f t="shared" si="1"/>
        <v>16</v>
      </c>
      <c r="Q27" s="5">
        <f t="shared" si="2"/>
        <v>-0.33333333333333326</v>
      </c>
    </row>
    <row r="28" spans="1:17" ht="15.75" customHeight="1" x14ac:dyDescent="0.2">
      <c r="A28" s="6" t="s">
        <v>42</v>
      </c>
      <c r="B28" s="6">
        <v>1</v>
      </c>
      <c r="C28" s="6">
        <v>2</v>
      </c>
      <c r="D28" s="6">
        <v>1</v>
      </c>
      <c r="E28" s="6">
        <v>2</v>
      </c>
      <c r="F28" s="6">
        <v>2</v>
      </c>
      <c r="G28" s="6">
        <v>1</v>
      </c>
      <c r="H28" s="6">
        <v>1</v>
      </c>
      <c r="I28" s="6">
        <v>1</v>
      </c>
      <c r="J28" s="6">
        <v>2</v>
      </c>
      <c r="K28" s="6">
        <v>2</v>
      </c>
      <c r="L28" s="6">
        <v>2</v>
      </c>
      <c r="M28" s="6">
        <v>1</v>
      </c>
      <c r="N28" s="6">
        <v>1</v>
      </c>
      <c r="O28" s="6">
        <v>1</v>
      </c>
      <c r="P28" s="7">
        <f t="shared" si="1"/>
        <v>17</v>
      </c>
      <c r="Q28" s="5">
        <f t="shared" si="2"/>
        <v>-0.41666666666666674</v>
      </c>
    </row>
    <row r="29" spans="1:17" ht="15.75" customHeight="1" x14ac:dyDescent="0.2">
      <c r="A29" s="6" t="s">
        <v>43</v>
      </c>
      <c r="B29" s="6">
        <v>1</v>
      </c>
      <c r="C29" s="6">
        <v>2</v>
      </c>
      <c r="D29" s="6">
        <v>2</v>
      </c>
      <c r="E29" s="6">
        <v>1</v>
      </c>
      <c r="F29" s="6">
        <v>2</v>
      </c>
      <c r="G29" s="6">
        <v>2</v>
      </c>
      <c r="H29" s="6">
        <v>2</v>
      </c>
      <c r="I29" s="6">
        <v>1</v>
      </c>
      <c r="J29" s="6">
        <v>2</v>
      </c>
      <c r="K29" s="6">
        <v>2</v>
      </c>
      <c r="L29" s="6">
        <v>2</v>
      </c>
      <c r="M29" s="6">
        <v>1</v>
      </c>
      <c r="N29" s="6">
        <v>1</v>
      </c>
      <c r="O29" s="6">
        <v>1</v>
      </c>
      <c r="P29" s="7">
        <f t="shared" si="1"/>
        <v>19</v>
      </c>
      <c r="Q29" s="5">
        <f t="shared" si="2"/>
        <v>-0.58333333333333326</v>
      </c>
    </row>
    <row r="30" spans="1:17" ht="15.75" customHeight="1" x14ac:dyDescent="0.2">
      <c r="A30" s="6" t="s">
        <v>44</v>
      </c>
      <c r="B30" s="6">
        <v>1</v>
      </c>
      <c r="C30" s="6">
        <v>2</v>
      </c>
      <c r="D30" s="6">
        <v>1</v>
      </c>
      <c r="E30" s="6">
        <v>1</v>
      </c>
      <c r="F30" s="6">
        <v>2</v>
      </c>
      <c r="G30" s="6">
        <v>1</v>
      </c>
      <c r="H30" s="6">
        <v>2</v>
      </c>
      <c r="I30" s="6">
        <v>1</v>
      </c>
      <c r="J30" s="6">
        <v>2</v>
      </c>
      <c r="K30" s="6">
        <v>2</v>
      </c>
      <c r="L30" s="6">
        <v>2</v>
      </c>
      <c r="M30" s="6">
        <v>1</v>
      </c>
      <c r="N30" s="6">
        <v>1</v>
      </c>
      <c r="O30" s="6">
        <v>1</v>
      </c>
      <c r="P30" s="7">
        <f t="shared" si="1"/>
        <v>17</v>
      </c>
      <c r="Q30" s="5">
        <f t="shared" si="2"/>
        <v>-0.41666666666666674</v>
      </c>
    </row>
    <row r="31" spans="1:17" ht="15.75" customHeight="1" x14ac:dyDescent="0.2">
      <c r="A31" s="6" t="s">
        <v>45</v>
      </c>
      <c r="B31" s="6">
        <v>1</v>
      </c>
      <c r="C31" s="6">
        <v>2</v>
      </c>
      <c r="D31" s="6">
        <v>2</v>
      </c>
      <c r="E31" s="6">
        <v>1</v>
      </c>
      <c r="F31" s="6">
        <v>1</v>
      </c>
      <c r="G31" s="6">
        <v>1</v>
      </c>
      <c r="H31" s="6">
        <v>1</v>
      </c>
      <c r="I31" s="6">
        <v>1</v>
      </c>
      <c r="J31" s="6">
        <v>1</v>
      </c>
      <c r="K31" s="6">
        <v>2</v>
      </c>
      <c r="L31" s="6">
        <v>2</v>
      </c>
      <c r="M31" s="6">
        <v>1</v>
      </c>
      <c r="N31" s="6">
        <v>1</v>
      </c>
      <c r="O31" s="6">
        <v>1</v>
      </c>
      <c r="P31" s="7">
        <f t="shared" si="1"/>
        <v>15</v>
      </c>
      <c r="Q31" s="5">
        <f t="shared" si="2"/>
        <v>-0.25</v>
      </c>
    </row>
    <row r="32" spans="1:17" ht="15.75" customHeight="1" x14ac:dyDescent="0.2">
      <c r="A32" s="8" t="s">
        <v>46</v>
      </c>
      <c r="B32" s="9">
        <f t="shared" ref="B32:O32" si="7">B31+B30+B29+B28+B27+B25+B24+B23+B22+B21+B19+B18+B17+B16+B15+B14+B12+B11+B10+B9+B8+B7+B6+B5+B4+B3</f>
        <v>28</v>
      </c>
      <c r="C32" s="9">
        <f t="shared" si="7"/>
        <v>68</v>
      </c>
      <c r="D32" s="9">
        <f t="shared" si="7"/>
        <v>47</v>
      </c>
      <c r="E32" s="9">
        <f t="shared" si="7"/>
        <v>42</v>
      </c>
      <c r="F32" s="9">
        <f t="shared" si="7"/>
        <v>46</v>
      </c>
      <c r="G32" s="9">
        <f t="shared" si="7"/>
        <v>34</v>
      </c>
      <c r="H32" s="9">
        <f t="shared" si="7"/>
        <v>49</v>
      </c>
      <c r="I32" s="9">
        <f t="shared" si="7"/>
        <v>45</v>
      </c>
      <c r="J32" s="9">
        <f t="shared" si="7"/>
        <v>38</v>
      </c>
      <c r="K32" s="9">
        <f t="shared" si="7"/>
        <v>50</v>
      </c>
      <c r="L32" s="9">
        <f t="shared" si="7"/>
        <v>60</v>
      </c>
      <c r="M32" s="9">
        <f t="shared" si="7"/>
        <v>39</v>
      </c>
      <c r="N32" s="9">
        <f t="shared" si="7"/>
        <v>33</v>
      </c>
      <c r="O32" s="9">
        <f t="shared" si="7"/>
        <v>28</v>
      </c>
      <c r="P32" s="4">
        <f t="shared" si="1"/>
        <v>511</v>
      </c>
      <c r="Q32" s="5">
        <f t="shared" si="2"/>
        <v>-0.52083333333333326</v>
      </c>
    </row>
    <row r="33" spans="1:17" ht="15.75" customHeight="1" x14ac:dyDescent="0.2">
      <c r="A33" s="6" t="s">
        <v>47</v>
      </c>
      <c r="D33" s="10">
        <f>-(D32/B32)+100%</f>
        <v>-0.6785714285714286</v>
      </c>
      <c r="E33" s="10">
        <f>-(E32/B32)+100%</f>
        <v>-0.5</v>
      </c>
      <c r="F33" s="10">
        <f>-(F32/B32)+100%</f>
        <v>-0.64285714285714279</v>
      </c>
      <c r="G33" s="10">
        <f>-(G32/B32)+100%</f>
        <v>-0.21428571428571419</v>
      </c>
      <c r="H33" s="10">
        <f>-(H32/B32)+100%</f>
        <v>-0.75</v>
      </c>
      <c r="I33" s="10">
        <f>-(I32/B32)+100%</f>
        <v>-0.60714285714285721</v>
      </c>
      <c r="J33" s="10">
        <f>-(J32/B32)+100%</f>
        <v>-0.35714285714285721</v>
      </c>
      <c r="K33" s="10">
        <f>-(K32/B32)+100%</f>
        <v>-0.78571428571428581</v>
      </c>
      <c r="L33" s="10">
        <f>-(L32/B32)+100%</f>
        <v>-1.1428571428571428</v>
      </c>
      <c r="M33" s="10">
        <f>-(M32/B32)+100%</f>
        <v>-0.39285714285714279</v>
      </c>
      <c r="N33" s="10">
        <f>-(N32/B32)+100%</f>
        <v>-0.1785714285714286</v>
      </c>
      <c r="O33" s="10">
        <f>-(O32/B32)+100%</f>
        <v>0</v>
      </c>
      <c r="P33" s="11"/>
      <c r="Q33" s="12"/>
    </row>
    <row r="34" spans="1:17" ht="15.75" customHeight="1" x14ac:dyDescent="0.2">
      <c r="A34" s="6" t="s">
        <v>48</v>
      </c>
      <c r="D34" s="10"/>
      <c r="E34" s="10">
        <f t="shared" ref="E34:O34" si="8">E33-D33</f>
        <v>0.1785714285714286</v>
      </c>
      <c r="F34" s="10">
        <f t="shared" si="8"/>
        <v>-0.14285714285714279</v>
      </c>
      <c r="G34" s="10">
        <f t="shared" si="8"/>
        <v>0.4285714285714286</v>
      </c>
      <c r="H34" s="10">
        <f t="shared" si="8"/>
        <v>-0.53571428571428581</v>
      </c>
      <c r="I34" s="10">
        <f t="shared" si="8"/>
        <v>0.14285714285714279</v>
      </c>
      <c r="J34" s="10">
        <f t="shared" si="8"/>
        <v>0.25</v>
      </c>
      <c r="K34" s="10">
        <f t="shared" si="8"/>
        <v>-0.4285714285714286</v>
      </c>
      <c r="L34" s="10">
        <f t="shared" si="8"/>
        <v>-0.35714285714285698</v>
      </c>
      <c r="M34" s="10">
        <f t="shared" si="8"/>
        <v>0.75</v>
      </c>
      <c r="N34" s="10">
        <f t="shared" si="8"/>
        <v>0.21428571428571419</v>
      </c>
      <c r="O34" s="10">
        <f t="shared" si="8"/>
        <v>0.1785714285714286</v>
      </c>
      <c r="P34" s="13"/>
      <c r="Q34" s="12"/>
    </row>
    <row r="35" spans="1:17" ht="15.75" customHeight="1" x14ac:dyDescent="0.2">
      <c r="A35" s="6" t="s">
        <v>49</v>
      </c>
      <c r="D35">
        <f>B32-D32</f>
        <v>-19</v>
      </c>
      <c r="E35">
        <f>B32-E32</f>
        <v>-14</v>
      </c>
      <c r="F35">
        <f>B32-F32</f>
        <v>-18</v>
      </c>
      <c r="G35">
        <f>B32-G32</f>
        <v>-6</v>
      </c>
      <c r="H35">
        <f>B32-H32</f>
        <v>-21</v>
      </c>
      <c r="I35">
        <f>B32-I32</f>
        <v>-17</v>
      </c>
      <c r="J35">
        <f>B32-J32</f>
        <v>-10</v>
      </c>
      <c r="K35">
        <f>B32-K32</f>
        <v>-22</v>
      </c>
      <c r="L35">
        <f>B32-L32</f>
        <v>-32</v>
      </c>
      <c r="M35">
        <f>B32-M32</f>
        <v>-11</v>
      </c>
      <c r="N35">
        <f>B32-N32</f>
        <v>-5</v>
      </c>
      <c r="O35">
        <f>B32-O32</f>
        <v>0</v>
      </c>
      <c r="P35" s="7">
        <f>B32*12-P32</f>
        <v>-175</v>
      </c>
      <c r="Q35" s="12"/>
    </row>
    <row r="36" spans="1:17" ht="15.75" customHeight="1" x14ac:dyDescent="0.2">
      <c r="A36" s="21" t="s">
        <v>50</v>
      </c>
      <c r="B36" s="14"/>
      <c r="C36" s="14"/>
      <c r="D36" s="15">
        <v>4567000</v>
      </c>
      <c r="E36" s="15">
        <v>4369576</v>
      </c>
      <c r="F36" s="15">
        <v>4789536</v>
      </c>
      <c r="G36" s="15">
        <v>4658255</v>
      </c>
      <c r="H36" s="15">
        <v>4568521</v>
      </c>
      <c r="I36" s="15">
        <v>5025653</v>
      </c>
      <c r="J36" s="15">
        <v>4785626</v>
      </c>
      <c r="K36" s="15">
        <v>4454365</v>
      </c>
      <c r="L36" s="15">
        <v>4069582</v>
      </c>
      <c r="M36" s="15">
        <v>4123668</v>
      </c>
      <c r="N36" s="15">
        <v>4325498</v>
      </c>
      <c r="O36" s="15">
        <v>4268596</v>
      </c>
      <c r="P36" s="16">
        <f>SUM(D36:O36)</f>
        <v>54005876</v>
      </c>
      <c r="Q36" s="17"/>
    </row>
    <row r="37" spans="1:17" ht="15.75" customHeight="1" x14ac:dyDescent="0.2">
      <c r="A37" s="21" t="s">
        <v>51</v>
      </c>
      <c r="E37">
        <f t="shared" ref="E37:O37" si="9">E36-D36</f>
        <v>-197424</v>
      </c>
      <c r="F37">
        <f t="shared" si="9"/>
        <v>419960</v>
      </c>
      <c r="G37">
        <f t="shared" si="9"/>
        <v>-131281</v>
      </c>
      <c r="H37">
        <f t="shared" si="9"/>
        <v>-89734</v>
      </c>
      <c r="I37">
        <f t="shared" si="9"/>
        <v>457132</v>
      </c>
      <c r="J37">
        <f t="shared" si="9"/>
        <v>-240027</v>
      </c>
      <c r="K37">
        <f t="shared" si="9"/>
        <v>-331261</v>
      </c>
      <c r="L37">
        <f t="shared" si="9"/>
        <v>-384783</v>
      </c>
      <c r="M37">
        <f t="shared" si="9"/>
        <v>54086</v>
      </c>
      <c r="N37">
        <f t="shared" si="9"/>
        <v>201830</v>
      </c>
      <c r="O37">
        <f t="shared" si="9"/>
        <v>-56902</v>
      </c>
    </row>
    <row r="38" spans="1:17" ht="15.75" customHeight="1" x14ac:dyDescent="0.2">
      <c r="A38" s="21" t="s">
        <v>52</v>
      </c>
      <c r="E38" s="10">
        <f t="shared" ref="E38:O38" si="10">E37/D36</f>
        <v>-4.3228377490694109E-2</v>
      </c>
      <c r="F38" s="10">
        <f t="shared" si="10"/>
        <v>9.6110011589225136E-2</v>
      </c>
      <c r="G38" s="10">
        <f t="shared" si="10"/>
        <v>-2.7409962050603649E-2</v>
      </c>
      <c r="H38" s="10">
        <f t="shared" si="10"/>
        <v>-1.9263436630240292E-2</v>
      </c>
      <c r="I38" s="10">
        <f t="shared" si="10"/>
        <v>0.10006126709278561</v>
      </c>
      <c r="J38" s="10">
        <f t="shared" si="10"/>
        <v>-4.7760360693426304E-2</v>
      </c>
      <c r="K38" s="10">
        <f t="shared" si="10"/>
        <v>-6.9219993371818028E-2</v>
      </c>
      <c r="L38" s="10">
        <f t="shared" si="10"/>
        <v>-8.6383356550260249E-2</v>
      </c>
      <c r="M38" s="10">
        <f t="shared" si="10"/>
        <v>1.3290308439539981E-2</v>
      </c>
      <c r="N38" s="10">
        <f t="shared" si="10"/>
        <v>4.8944289404481645E-2</v>
      </c>
      <c r="O38" s="10">
        <f t="shared" si="10"/>
        <v>-1.3155017063931136E-2</v>
      </c>
    </row>
    <row r="39" spans="1:17" ht="12.75" x14ac:dyDescent="0.2">
      <c r="A39" s="21" t="s">
        <v>53</v>
      </c>
      <c r="B39" s="14"/>
      <c r="C39" s="14"/>
      <c r="D39" s="15">
        <v>2356987</v>
      </c>
      <c r="E39" s="15">
        <v>2966542</v>
      </c>
      <c r="F39" s="15">
        <v>2026859</v>
      </c>
      <c r="G39" s="15">
        <v>2963548</v>
      </c>
      <c r="H39" s="15">
        <v>2453258</v>
      </c>
      <c r="I39" s="15">
        <v>2256856</v>
      </c>
      <c r="J39" s="15">
        <v>2479632</v>
      </c>
      <c r="K39" s="15">
        <v>2785693</v>
      </c>
      <c r="L39" s="15">
        <v>2785663</v>
      </c>
      <c r="M39" s="15">
        <v>2569547</v>
      </c>
      <c r="N39" s="15">
        <v>2386578</v>
      </c>
      <c r="O39" s="15">
        <v>2378756</v>
      </c>
      <c r="P39" s="16">
        <f>SUM(D39:O39)</f>
        <v>30409919</v>
      </c>
      <c r="Q39" s="18"/>
    </row>
    <row r="40" spans="1:17" ht="12.75" x14ac:dyDescent="0.2">
      <c r="A40" s="21" t="s">
        <v>54</v>
      </c>
      <c r="E40">
        <f t="shared" ref="E40:O40" si="11">E39-D39</f>
        <v>609555</v>
      </c>
      <c r="F40">
        <f t="shared" si="11"/>
        <v>-939683</v>
      </c>
      <c r="G40">
        <f t="shared" si="11"/>
        <v>936689</v>
      </c>
      <c r="H40">
        <f t="shared" si="11"/>
        <v>-510290</v>
      </c>
      <c r="I40">
        <f t="shared" si="11"/>
        <v>-196402</v>
      </c>
      <c r="J40">
        <f t="shared" si="11"/>
        <v>222776</v>
      </c>
      <c r="K40">
        <f t="shared" si="11"/>
        <v>306061</v>
      </c>
      <c r="L40">
        <f t="shared" si="11"/>
        <v>-30</v>
      </c>
      <c r="M40">
        <f t="shared" si="11"/>
        <v>-216116</v>
      </c>
      <c r="N40">
        <f t="shared" si="11"/>
        <v>-182969</v>
      </c>
      <c r="O40">
        <f t="shared" si="11"/>
        <v>-7822</v>
      </c>
    </row>
    <row r="41" spans="1:17" ht="12.75" x14ac:dyDescent="0.2">
      <c r="A41" s="21" t="s">
        <v>55</v>
      </c>
      <c r="E41" s="10">
        <f t="shared" ref="E41:O41" si="12">E40/D39</f>
        <v>0.25861619092510907</v>
      </c>
      <c r="F41" s="10">
        <f t="shared" si="12"/>
        <v>-0.31676038970626408</v>
      </c>
      <c r="G41" s="10">
        <f t="shared" si="12"/>
        <v>0.46213821484375578</v>
      </c>
      <c r="H41" s="10">
        <f t="shared" si="12"/>
        <v>-0.17218887630637331</v>
      </c>
      <c r="I41" s="10">
        <f t="shared" si="12"/>
        <v>-8.005762133456816E-2</v>
      </c>
      <c r="J41" s="10">
        <f t="shared" si="12"/>
        <v>9.8710772862779017E-2</v>
      </c>
      <c r="K41" s="10">
        <f t="shared" si="12"/>
        <v>0.12343000896907283</v>
      </c>
      <c r="L41" s="10">
        <f t="shared" si="12"/>
        <v>-1.076931305782798E-5</v>
      </c>
      <c r="M41" s="10">
        <f t="shared" si="12"/>
        <v>-7.758153085997839E-2</v>
      </c>
      <c r="N41" s="10">
        <f t="shared" si="12"/>
        <v>-7.1206714646589453E-2</v>
      </c>
      <c r="O41" s="10">
        <f t="shared" si="12"/>
        <v>-3.2774960634012382E-3</v>
      </c>
    </row>
    <row r="42" spans="1:17" ht="12.75" x14ac:dyDescent="0.2">
      <c r="E42" s="19"/>
    </row>
  </sheetData>
  <dataConsolidate/>
  <pageMargins left="0.7" right="0.7" top="0.75" bottom="0.75" header="0.3" footer="0.3"/>
  <pageSetup paperSize="9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type="stacked" displayEmptyCellsAs="gap" negative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Результаты!E38:O38</xm:f>
              <xm:sqref>B38</xm:sqref>
            </x14:sparkline>
          </x14:sparklines>
        </x14:sparklineGroup>
        <x14:sparklineGroup type="stacked" displayEmptyCellsAs="gap" negative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Результаты!E41:O41</xm:f>
              <xm:sqref>B41</xm:sqref>
            </x14:sparkline>
          </x14:sparklines>
        </x14:sparklineGroup>
        <x14:sparklineGroup type="stacked" displayEmptyCellsAs="gap" negative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Результаты!E34:O34</xm:f>
              <xm:sqref>B34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8" sqref="G18"/>
    </sheetView>
  </sheetViews>
  <sheetFormatPr defaultColWidth="14.42578125" defaultRowHeight="15.75" customHeight="1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Результаты</vt:lpstr>
      <vt:lpstr>Данные для графиков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2015-04-03T08:00:17Z</dcterms:modified>
</cp:coreProperties>
</file>