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480" yWindow="360" windowWidth="16035" windowHeight="7710"/>
  </bookViews>
  <sheets>
    <sheet name="Лист1" sheetId="1" r:id="rId1"/>
    <sheet name="Лист2" sheetId="2" r:id="rId2"/>
    <sheet name="Лист3" sheetId="3" r:id="rId3"/>
  </sheets>
  <calcPr calcId="144525" iterateDelta="1E-4"/>
</workbook>
</file>

<file path=xl/calcChain.xml><?xml version="1.0" encoding="utf-8"?>
<calcChain xmlns="http://schemas.openxmlformats.org/spreadsheetml/2006/main">
  <c r="O20" i="1" l="1" a="1"/>
  <c r="O20" i="1" s="1"/>
  <c r="N20" i="1" a="1"/>
  <c r="N20" i="1" s="1"/>
  <c r="M20" i="1" a="1"/>
  <c r="M20" i="1" s="1"/>
  <c r="L20" i="1" a="1"/>
  <c r="L20" i="1" s="1"/>
  <c r="I20" i="1"/>
  <c r="O19" i="1" a="1"/>
  <c r="O19" i="1" s="1"/>
  <c r="N19" i="1" a="1"/>
  <c r="N19" i="1" s="1"/>
  <c r="M19" i="1" a="1"/>
  <c r="M19" i="1" s="1"/>
  <c r="L19" i="1" a="1"/>
  <c r="L19" i="1" s="1"/>
  <c r="I19" i="1"/>
  <c r="O18" i="1" a="1"/>
  <c r="O18" i="1" s="1"/>
  <c r="N18" i="1" a="1"/>
  <c r="N18" i="1" s="1"/>
  <c r="M18" i="1" a="1"/>
  <c r="M18" i="1" s="1"/>
  <c r="L18" i="1" a="1"/>
  <c r="L18" i="1" s="1"/>
  <c r="I18" i="1"/>
  <c r="O17" i="1" a="1"/>
  <c r="O17" i="1" s="1"/>
  <c r="N17" i="1" a="1"/>
  <c r="N17" i="1" s="1"/>
  <c r="M17" i="1" a="1"/>
  <c r="M17" i="1" s="1"/>
  <c r="L17" i="1" a="1"/>
  <c r="L17" i="1" s="1"/>
  <c r="I17" i="1"/>
  <c r="L16" i="1" a="1"/>
  <c r="L16" i="1" s="1"/>
  <c r="I16" i="1"/>
  <c r="O15" i="1" a="1"/>
  <c r="O15" i="1" s="1"/>
  <c r="N15" i="1" a="1"/>
  <c r="N15" i="1" s="1"/>
  <c r="M15" i="1" a="1"/>
  <c r="M15" i="1" s="1"/>
  <c r="L15" i="1" a="1"/>
  <c r="L15" i="1" s="1"/>
  <c r="I15" i="1"/>
  <c r="O14" i="1" a="1"/>
  <c r="O14" i="1" s="1"/>
  <c r="N14" i="1" a="1"/>
  <c r="N14" i="1" s="1"/>
  <c r="M14" i="1" a="1"/>
  <c r="M14" i="1" s="1"/>
  <c r="L14" i="1" a="1"/>
  <c r="L14" i="1" s="1"/>
  <c r="I14" i="1"/>
  <c r="O13" i="1" a="1"/>
  <c r="O13" i="1" s="1"/>
  <c r="N13" i="1" a="1"/>
  <c r="N13" i="1" s="1"/>
  <c r="M13" i="1" a="1"/>
  <c r="M13" i="1" s="1"/>
  <c r="L13" i="1" a="1"/>
  <c r="L13" i="1" s="1"/>
  <c r="I13" i="1"/>
  <c r="O12" i="1" a="1"/>
  <c r="O12" i="1" s="1"/>
  <c r="N12" i="1" a="1"/>
  <c r="N12" i="1" s="1"/>
  <c r="M12" i="1" a="1"/>
  <c r="M12" i="1" s="1"/>
  <c r="L12" i="1" a="1"/>
  <c r="L12" i="1" s="1"/>
  <c r="I12" i="1"/>
  <c r="O11" i="1" a="1"/>
  <c r="O11" i="1" s="1"/>
  <c r="N11" i="1" a="1"/>
  <c r="N11" i="1" s="1"/>
  <c r="M11" i="1" a="1"/>
  <c r="M11" i="1" s="1"/>
  <c r="L11" i="1" a="1"/>
  <c r="L11" i="1" s="1"/>
  <c r="I11" i="1"/>
  <c r="O10" i="1" a="1"/>
  <c r="O10" i="1" s="1"/>
  <c r="N10" i="1" a="1"/>
  <c r="N10" i="1" s="1"/>
  <c r="M10" i="1" a="1"/>
  <c r="M10" i="1" s="1"/>
  <c r="L10" i="1" a="1"/>
  <c r="L10" i="1" s="1"/>
  <c r="I10" i="1"/>
  <c r="O9" i="1" a="1"/>
  <c r="O9" i="1" s="1"/>
  <c r="N9" i="1" a="1"/>
  <c r="N9" i="1" s="1"/>
  <c r="M9" i="1" a="1"/>
  <c r="M9" i="1" s="1"/>
  <c r="L9" i="1" a="1"/>
  <c r="L9" i="1" s="1"/>
  <c r="I9" i="1"/>
  <c r="O8" i="1" a="1"/>
  <c r="O8" i="1" s="1"/>
  <c r="N8" i="1" a="1"/>
  <c r="N8" i="1" s="1"/>
  <c r="M8" i="1" a="1"/>
  <c r="M8" i="1" s="1"/>
  <c r="L8" i="1" a="1"/>
  <c r="L8" i="1" s="1"/>
  <c r="I8" i="1"/>
  <c r="O7" i="1" a="1"/>
  <c r="O7" i="1" s="1"/>
  <c r="N7" i="1" a="1"/>
  <c r="N7" i="1" s="1"/>
  <c r="M7" i="1" a="1"/>
  <c r="M7" i="1" s="1"/>
  <c r="L7" i="1" a="1"/>
  <c r="L7" i="1" s="1"/>
  <c r="I7" i="1"/>
  <c r="O6" i="1" a="1"/>
  <c r="O6" i="1" s="1"/>
  <c r="N6" i="1" a="1"/>
  <c r="N6" i="1" s="1"/>
  <c r="M6" i="1" a="1"/>
  <c r="M6" i="1" s="1"/>
  <c r="L6" i="1" a="1"/>
  <c r="L6" i="1" s="1"/>
  <c r="I6" i="1"/>
  <c r="O39" i="1" a="1"/>
  <c r="O39" i="1" s="1"/>
  <c r="N39" i="1" a="1"/>
  <c r="N39" i="1" s="1"/>
  <c r="M39" i="1" a="1"/>
  <c r="M39" i="1" s="1"/>
  <c r="L39" i="1" a="1"/>
  <c r="L39" i="1" s="1"/>
  <c r="I39" i="1"/>
  <c r="O38" i="1" a="1"/>
  <c r="O38" i="1" s="1"/>
  <c r="N38" i="1" a="1"/>
  <c r="N38" i="1" s="1"/>
  <c r="M38" i="1" a="1"/>
  <c r="M38" i="1" s="1"/>
  <c r="L38" i="1" a="1"/>
  <c r="L38" i="1" s="1"/>
  <c r="I38" i="1"/>
  <c r="O37" i="1" a="1"/>
  <c r="O37" i="1" s="1"/>
  <c r="N37" i="1" a="1"/>
  <c r="N37" i="1" s="1"/>
  <c r="M37" i="1" a="1"/>
  <c r="M37" i="1" s="1"/>
  <c r="L37" i="1" a="1"/>
  <c r="L37" i="1" s="1"/>
  <c r="I37" i="1"/>
  <c r="O36" i="1" a="1"/>
  <c r="O36" i="1" s="1"/>
  <c r="N36" i="1" a="1"/>
  <c r="N36" i="1" s="1"/>
  <c r="M36" i="1" a="1"/>
  <c r="M36" i="1" s="1"/>
  <c r="L36" i="1" a="1"/>
  <c r="L36" i="1" s="1"/>
  <c r="I36" i="1"/>
  <c r="O35" i="1" a="1"/>
  <c r="O35" i="1" s="1"/>
  <c r="N35" i="1" a="1"/>
  <c r="N35" i="1" s="1"/>
  <c r="M35" i="1" a="1"/>
  <c r="M35" i="1" s="1"/>
  <c r="L35" i="1" a="1"/>
  <c r="L35" i="1" s="1"/>
  <c r="I35" i="1"/>
  <c r="O34" i="1" a="1"/>
  <c r="O34" i="1" s="1"/>
  <c r="N34" i="1" a="1"/>
  <c r="N34" i="1" s="1"/>
  <c r="M34" i="1" a="1"/>
  <c r="M34" i="1" s="1"/>
  <c r="L34" i="1" a="1"/>
  <c r="L34" i="1" s="1"/>
  <c r="I34" i="1"/>
  <c r="O33" i="1" a="1"/>
  <c r="O33" i="1" s="1"/>
  <c r="N33" i="1" a="1"/>
  <c r="N33" i="1" s="1"/>
  <c r="M33" i="1" a="1"/>
  <c r="M33" i="1" s="1"/>
  <c r="L33" i="1" a="1"/>
  <c r="L33" i="1" s="1"/>
  <c r="I33" i="1"/>
  <c r="O32" i="1" a="1"/>
  <c r="O32" i="1" s="1"/>
  <c r="N32" i="1" a="1"/>
  <c r="N32" i="1" s="1"/>
  <c r="M32" i="1" a="1"/>
  <c r="M32" i="1" s="1"/>
  <c r="L32" i="1" a="1"/>
  <c r="L32" i="1" s="1"/>
  <c r="I32" i="1"/>
  <c r="O31" i="1" a="1"/>
  <c r="O31" i="1" s="1"/>
  <c r="N31" i="1" a="1"/>
  <c r="N31" i="1" s="1"/>
  <c r="M31" i="1" a="1"/>
  <c r="M31" i="1" s="1"/>
  <c r="L31" i="1" a="1"/>
  <c r="L31" i="1" s="1"/>
  <c r="I31" i="1"/>
  <c r="AF30" i="1"/>
  <c r="AE30" i="1"/>
  <c r="AD30" i="1"/>
  <c r="O30" i="1" a="1"/>
  <c r="O30" i="1" s="1"/>
  <c r="N30" i="1" a="1"/>
  <c r="N30" i="1" s="1"/>
  <c r="M30" i="1" a="1"/>
  <c r="M30" i="1" s="1"/>
  <c r="L30" i="1" a="1"/>
  <c r="L30" i="1" s="1"/>
  <c r="I30" i="1"/>
  <c r="AF29" i="1"/>
  <c r="AE29" i="1"/>
  <c r="AD29" i="1"/>
  <c r="O29" i="1" a="1"/>
  <c r="O29" i="1" s="1"/>
  <c r="N29" i="1" a="1"/>
  <c r="N29" i="1" s="1"/>
  <c r="M29" i="1" a="1"/>
  <c r="M29" i="1" s="1"/>
  <c r="L29" i="1" a="1"/>
  <c r="L29" i="1" s="1"/>
  <c r="I29" i="1"/>
  <c r="AF28" i="1"/>
  <c r="AE28" i="1"/>
  <c r="AD28" i="1"/>
  <c r="O28" i="1" a="1"/>
  <c r="O28" i="1" s="1"/>
  <c r="N28" i="1" a="1"/>
  <c r="N28" i="1" s="1"/>
  <c r="M28" i="1" a="1"/>
  <c r="M28" i="1" s="1"/>
  <c r="L28" i="1" a="1"/>
  <c r="L28" i="1" s="1"/>
  <c r="I28" i="1"/>
  <c r="AF27" i="1"/>
  <c r="AE27" i="1"/>
  <c r="AD27" i="1"/>
  <c r="O27" i="1" a="1"/>
  <c r="O27" i="1" s="1"/>
  <c r="N27" i="1" a="1"/>
  <c r="N27" i="1" s="1"/>
  <c r="M27" i="1" a="1"/>
  <c r="M27" i="1" s="1"/>
  <c r="L27" i="1" a="1"/>
  <c r="L27" i="1" s="1"/>
  <c r="I27" i="1"/>
  <c r="AF26" i="1"/>
  <c r="AE26" i="1"/>
  <c r="AD26" i="1"/>
  <c r="O26" i="1" a="1"/>
  <c r="O26" i="1" s="1"/>
  <c r="N26" i="1" a="1"/>
  <c r="N26" i="1" s="1"/>
  <c r="M26" i="1" a="1"/>
  <c r="M26" i="1" s="1"/>
  <c r="L26" i="1" a="1"/>
  <c r="L26" i="1" s="1"/>
  <c r="I26" i="1"/>
  <c r="AF25" i="1"/>
  <c r="AE25" i="1"/>
  <c r="AD25" i="1"/>
  <c r="O25" i="1" a="1"/>
  <c r="O25" i="1" s="1"/>
  <c r="N25" i="1" a="1"/>
  <c r="N25" i="1" s="1"/>
  <c r="M25" i="1" a="1"/>
  <c r="M25" i="1" s="1"/>
  <c r="L25" i="1" a="1"/>
  <c r="L25" i="1" s="1"/>
  <c r="I25" i="1"/>
  <c r="AF24" i="1"/>
  <c r="AE24" i="1"/>
  <c r="AD24" i="1"/>
  <c r="O24" i="1" a="1"/>
  <c r="O24" i="1" s="1"/>
  <c r="N24" i="1" a="1"/>
  <c r="N24" i="1" s="1"/>
  <c r="M24" i="1" a="1"/>
  <c r="M24" i="1" s="1"/>
  <c r="L24" i="1" a="1"/>
  <c r="L24" i="1" s="1"/>
  <c r="I24" i="1"/>
  <c r="AF23" i="1"/>
  <c r="AE23" i="1"/>
  <c r="AD23" i="1"/>
  <c r="O23" i="1" a="1"/>
  <c r="O23" i="1" s="1"/>
  <c r="N23" i="1" a="1"/>
  <c r="N23" i="1" s="1"/>
  <c r="M23" i="1" a="1"/>
  <c r="M23" i="1" s="1"/>
  <c r="L23" i="1" a="1"/>
  <c r="L23" i="1" s="1"/>
  <c r="I23" i="1"/>
  <c r="AF22" i="1"/>
  <c r="AE22" i="1"/>
  <c r="AD22" i="1"/>
  <c r="O22" i="1" a="1"/>
  <c r="O22" i="1" s="1"/>
  <c r="N22" i="1" a="1"/>
  <c r="N22" i="1" s="1"/>
  <c r="M22" i="1" a="1"/>
  <c r="M22" i="1" s="1"/>
  <c r="L22" i="1" a="1"/>
  <c r="L22" i="1" s="1"/>
  <c r="I22" i="1"/>
  <c r="AF21" i="1"/>
  <c r="AE21" i="1"/>
  <c r="AD21" i="1"/>
  <c r="O21" i="1" a="1"/>
  <c r="O21" i="1" s="1"/>
  <c r="N21" i="1" a="1"/>
  <c r="N21" i="1" s="1"/>
  <c r="M21" i="1" a="1"/>
  <c r="M21" i="1" s="1"/>
  <c r="L21" i="1" a="1"/>
  <c r="L21" i="1" s="1"/>
  <c r="I21" i="1"/>
  <c r="AF20" i="1"/>
  <c r="AE20" i="1"/>
  <c r="AD20" i="1"/>
  <c r="AF19" i="1"/>
  <c r="AE19" i="1"/>
  <c r="AD19" i="1"/>
  <c r="AF18" i="1"/>
  <c r="AE18" i="1"/>
  <c r="AD18" i="1"/>
  <c r="AF17" i="1"/>
  <c r="AE17" i="1"/>
  <c r="AD17" i="1"/>
  <c r="AF16" i="1"/>
  <c r="AE16" i="1"/>
  <c r="AD16" i="1"/>
  <c r="AF15" i="1"/>
  <c r="AE15" i="1"/>
  <c r="AD15" i="1"/>
  <c r="AF14" i="1"/>
  <c r="AE14" i="1"/>
  <c r="AD14" i="1"/>
  <c r="AF13" i="1"/>
  <c r="AE13" i="1"/>
  <c r="AD13" i="1"/>
  <c r="AF12" i="1"/>
  <c r="AE12" i="1"/>
  <c r="AD12" i="1"/>
  <c r="AF11" i="1"/>
  <c r="AE11" i="1"/>
  <c r="AD11" i="1"/>
  <c r="AF10" i="1"/>
  <c r="AE10" i="1"/>
  <c r="AD10" i="1"/>
  <c r="AF9" i="1"/>
  <c r="AE9" i="1"/>
  <c r="AD9" i="1"/>
  <c r="AF8" i="1"/>
  <c r="AE8" i="1"/>
  <c r="AD8" i="1"/>
  <c r="AF7" i="1"/>
  <c r="AE7" i="1"/>
  <c r="AD7" i="1"/>
  <c r="AF6" i="1"/>
  <c r="AE6" i="1"/>
  <c r="AD6" i="1"/>
  <c r="AF5" i="1"/>
  <c r="AE5" i="1"/>
  <c r="AD5" i="1"/>
  <c r="O5" i="1" a="1"/>
  <c r="O5" i="1" s="1"/>
  <c r="N5" i="1" a="1"/>
  <c r="N5" i="1" s="1"/>
  <c r="M5" i="1" a="1"/>
  <c r="M5" i="1" s="1"/>
  <c r="L5" i="1" a="1"/>
  <c r="L5" i="1" s="1"/>
  <c r="I5" i="1"/>
  <c r="AF4" i="1"/>
  <c r="O16" i="1" s="1" a="1"/>
  <c r="O16" i="1" s="1"/>
  <c r="AE4" i="1"/>
  <c r="N16" i="1" s="1" a="1"/>
  <c r="N16" i="1" s="1"/>
  <c r="AD4" i="1"/>
  <c r="M16" i="1" s="1" a="1"/>
  <c r="M16" i="1" s="1"/>
  <c r="O4" i="1" a="1"/>
  <c r="O4" i="1" s="1"/>
  <c r="N4" i="1" a="1"/>
  <c r="N4" i="1" s="1"/>
  <c r="M4" i="1" a="1"/>
  <c r="M4" i="1" s="1"/>
  <c r="L4" i="1" a="1"/>
  <c r="L4" i="1" s="1"/>
  <c r="I4" i="1"/>
  <c r="AF3" i="1"/>
  <c r="AE3" i="1"/>
  <c r="AD3" i="1"/>
  <c r="O3" i="1" a="1"/>
  <c r="O3" i="1" s="1"/>
  <c r="N3" i="1" a="1"/>
  <c r="N3" i="1" s="1"/>
  <c r="M3" i="1" a="1"/>
  <c r="M3" i="1" s="1"/>
  <c r="L3" i="1" a="1"/>
  <c r="L3" i="1" s="1"/>
  <c r="I3" i="1"/>
  <c r="AC29" i="1" l="1"/>
  <c r="AC30" i="1"/>
  <c r="AC26" i="1"/>
  <c r="AC22" i="1"/>
  <c r="AC18" i="1"/>
  <c r="AC14" i="1"/>
  <c r="AC10" i="1"/>
  <c r="AC6" i="1"/>
  <c r="AC4" i="1"/>
  <c r="AC28" i="1"/>
  <c r="AC24" i="1"/>
  <c r="AC20" i="1"/>
  <c r="AC16" i="1"/>
  <c r="AC12" i="1"/>
  <c r="AC8" i="1"/>
  <c r="AC3" i="1"/>
  <c r="AC5" i="1"/>
  <c r="AC7" i="1"/>
  <c r="AC9" i="1"/>
  <c r="AC11" i="1"/>
  <c r="AC13" i="1"/>
  <c r="AC15" i="1"/>
  <c r="AC17" i="1"/>
  <c r="AC19" i="1"/>
  <c r="AC21" i="1"/>
  <c r="AC23" i="1"/>
  <c r="AC25" i="1"/>
  <c r="AC27" i="1"/>
</calcChain>
</file>

<file path=xl/sharedStrings.xml><?xml version="1.0" encoding="utf-8"?>
<sst xmlns="http://schemas.openxmlformats.org/spreadsheetml/2006/main" count="357" uniqueCount="212">
  <si>
    <t>БАЗА РБС</t>
  </si>
  <si>
    <t>технический</t>
  </si>
  <si>
    <t>Вид</t>
  </si>
  <si>
    <t>Номер полиса</t>
  </si>
  <si>
    <t>Квитанция</t>
  </si>
  <si>
    <t>Дата</t>
  </si>
  <si>
    <t>Ф.И.О. Страхователя</t>
  </si>
  <si>
    <t>Взнос</t>
  </si>
  <si>
    <t>%</t>
  </si>
  <si>
    <t>КВ, руб</t>
  </si>
  <si>
    <t>№ отчета</t>
  </si>
  <si>
    <t>дата оплаты</t>
  </si>
  <si>
    <t>№ отчета у СК</t>
  </si>
  <si>
    <t>Взнос факт</t>
  </si>
  <si>
    <t>%факт</t>
  </si>
  <si>
    <t>сумма факт</t>
  </si>
  <si>
    <t>№ отчета СК</t>
  </si>
  <si>
    <t>сумма</t>
  </si>
  <si>
    <t>процент</t>
  </si>
  <si>
    <t>доход компании</t>
  </si>
  <si>
    <t>ОСАГО</t>
  </si>
  <si>
    <t>ССС 0314749701</t>
  </si>
  <si>
    <t>1-013- 792454</t>
  </si>
  <si>
    <t>Савин Николай Григорьевич</t>
  </si>
  <si>
    <t>П</t>
  </si>
  <si>
    <t>ССС0318295547</t>
  </si>
  <si>
    <t>Яковлева Екатерина Юрьевна</t>
  </si>
  <si>
    <t>4 712,40</t>
  </si>
  <si>
    <t>ССС 0314749700</t>
  </si>
  <si>
    <t>1-013- 792436</t>
  </si>
  <si>
    <t>Калинчук Игорь Владимирович</t>
  </si>
  <si>
    <t>2</t>
  </si>
  <si>
    <t>031/14/0951087</t>
  </si>
  <si>
    <t>Мороз Ольга Анатольевна</t>
  </si>
  <si>
    <t>49 378,00</t>
  </si>
  <si>
    <t>ССС 0314749695</t>
  </si>
  <si>
    <t>1-013- 792441</t>
  </si>
  <si>
    <t>Кизиченко Александр Васильевич</t>
  </si>
  <si>
    <t>ССС0318295540</t>
  </si>
  <si>
    <t>Тарасова Алина Валерьевна</t>
  </si>
  <si>
    <t>6 019,20</t>
  </si>
  <si>
    <t>ССС0318420623</t>
  </si>
  <si>
    <t>Исайкин Максим Александрович</t>
  </si>
  <si>
    <t>3 534,30</t>
  </si>
  <si>
    <t>ССС0685533965</t>
  </si>
  <si>
    <t>Чакаберия Лена Исаковна</t>
  </si>
  <si>
    <t>6 664,68</t>
  </si>
  <si>
    <t>КАСКО</t>
  </si>
  <si>
    <t>ССС0320081181</t>
  </si>
  <si>
    <t>Дараган Людмила Эдуардовна</t>
  </si>
  <si>
    <t>3 702,60</t>
  </si>
  <si>
    <t>ССС0318295557</t>
  </si>
  <si>
    <t>Кметь Вадим Рафаилович</t>
  </si>
  <si>
    <t>5 544,00</t>
  </si>
  <si>
    <t>ССС0318420533</t>
  </si>
  <si>
    <t>Костельная Евгения Алексеевна</t>
  </si>
  <si>
    <t>2 187,90</t>
  </si>
  <si>
    <t>ССС0318295555</t>
  </si>
  <si>
    <t>Викулина Ирина Константиновна</t>
  </si>
  <si>
    <t>8 953,56</t>
  </si>
  <si>
    <t>ССС0318420534</t>
  </si>
  <si>
    <t>Миронов Сергей Анатольевич</t>
  </si>
  <si>
    <t>2 772,00</t>
  </si>
  <si>
    <t>ССС0318420528</t>
  </si>
  <si>
    <t>Завейборода Елена Николаевна</t>
  </si>
  <si>
    <t>4 241,16</t>
  </si>
  <si>
    <t>ССС0685533956</t>
  </si>
  <si>
    <t>Межов Алексей Васильевич</t>
  </si>
  <si>
    <t>3 920,40</t>
  </si>
  <si>
    <t>ССС0685533957</t>
  </si>
  <si>
    <t>Якир Сергей Павлович</t>
  </si>
  <si>
    <t>4 312,44</t>
  </si>
  <si>
    <t>ССС0318295545</t>
  </si>
  <si>
    <t>Асеев Константин Александрович</t>
  </si>
  <si>
    <t>3 298,68</t>
  </si>
  <si>
    <t>ССС0685533961</t>
  </si>
  <si>
    <t>Науменко Антон Александрович</t>
  </si>
  <si>
    <t>11 404,80</t>
  </si>
  <si>
    <t>15</t>
  </si>
  <si>
    <t>ССС0320081151</t>
  </si>
  <si>
    <t>Копейкин Михаил Петрович</t>
  </si>
  <si>
    <t>ССС0318295550</t>
  </si>
  <si>
    <t>Янчук Анатолий Яковлевич</t>
  </si>
  <si>
    <t>4 118,40</t>
  </si>
  <si>
    <t>ССС0685533959</t>
  </si>
  <si>
    <t>Абдинов Адыль Вячеславович</t>
  </si>
  <si>
    <t>ССС 0685533943</t>
  </si>
  <si>
    <t>1-012 648634</t>
  </si>
  <si>
    <t>Арсенин Сергей Анатольевич</t>
  </si>
  <si>
    <t>ССС0318420624</t>
  </si>
  <si>
    <t>Сейфетдинов Али Рафикович</t>
  </si>
  <si>
    <t>4 276,80</t>
  </si>
  <si>
    <t>ССС 0685533937</t>
  </si>
  <si>
    <t>1-012 648630</t>
  </si>
  <si>
    <t>Тихонова Марина Александровна</t>
  </si>
  <si>
    <t>1</t>
  </si>
  <si>
    <t>11.08/18.08</t>
  </si>
  <si>
    <t>ССС0320081183</t>
  </si>
  <si>
    <t>Юсупова Анна Владимировна</t>
  </si>
  <si>
    <t>5 385,60</t>
  </si>
  <si>
    <t>АГО</t>
  </si>
  <si>
    <t>031/13/ 0482612</t>
  </si>
  <si>
    <t>ССС0318295558</t>
  </si>
  <si>
    <t>Сарычева Анастасия Олеговна</t>
  </si>
  <si>
    <t>10 771,20</t>
  </si>
  <si>
    <t>ССС 0685533949</t>
  </si>
  <si>
    <t>1-012 648642</t>
  </si>
  <si>
    <t>Бугаев Юрий Владимирович</t>
  </si>
  <si>
    <t>ССС0320081144</t>
  </si>
  <si>
    <t>Шишкин Юрий Константинович</t>
  </si>
  <si>
    <t>4 039,20</t>
  </si>
  <si>
    <t>ССС 0685533950</t>
  </si>
  <si>
    <t>1-012 648643</t>
  </si>
  <si>
    <t>Журавлева Наталья Александровна (1)</t>
  </si>
  <si>
    <t>ССС0318295556</t>
  </si>
  <si>
    <t>Щеглов Андрей Юрьевич</t>
  </si>
  <si>
    <t>4 158,00</t>
  </si>
  <si>
    <t>ССС 0685533953</t>
  </si>
  <si>
    <t>1-012 648644</t>
  </si>
  <si>
    <t>Есипов Дмитрий Андреевич</t>
  </si>
  <si>
    <t>031/14/0815541</t>
  </si>
  <si>
    <t>Макаренко Юлия Сергеевна</t>
  </si>
  <si>
    <t>40 668,50</t>
  </si>
  <si>
    <t>031/14/ 0815535</t>
  </si>
  <si>
    <t>1-012 648646</t>
  </si>
  <si>
    <t>Армаева Надежда Николаевна</t>
  </si>
  <si>
    <t>ССС0320081140</t>
  </si>
  <si>
    <t>Медуханова Дина Алекеновна</t>
  </si>
  <si>
    <t>3 880,80</t>
  </si>
  <si>
    <t>ССС 0685533951</t>
  </si>
  <si>
    <t>1-012 648645</t>
  </si>
  <si>
    <t>Чавдаров Сергей Стефанович</t>
  </si>
  <si>
    <t>ССС0318420531</t>
  </si>
  <si>
    <t>Голубкова Александрина Александровна</t>
  </si>
  <si>
    <t>ССС 0684793979</t>
  </si>
  <si>
    <t>Савицкий Вячеслав Алексеевич</t>
  </si>
  <si>
    <t>Л</t>
  </si>
  <si>
    <t>ССС0685533958</t>
  </si>
  <si>
    <t>Васяева Екатерина Михайловна</t>
  </si>
  <si>
    <t>8 553,60</t>
  </si>
  <si>
    <t>ССС 0317353279</t>
  </si>
  <si>
    <t>Выборнов Кирилл Георгиевич</t>
  </si>
  <si>
    <t>ССС0318295544</t>
  </si>
  <si>
    <t>Борисов Валерий Владимирович</t>
  </si>
  <si>
    <t>5 266,80</t>
  </si>
  <si>
    <t>031/14/ 0815538</t>
  </si>
  <si>
    <t>1-013- 792443</t>
  </si>
  <si>
    <t>Бидинская Мария Александровна</t>
  </si>
  <si>
    <t>031/13/ 0482613</t>
  </si>
  <si>
    <t>1-013- 792445</t>
  </si>
  <si>
    <t>Астапенко Сергей Викторович</t>
  </si>
  <si>
    <t>ССС 0318295456</t>
  </si>
  <si>
    <t>1-012 648890</t>
  </si>
  <si>
    <t>Авраменко Татьяна Евгеньевна</t>
  </si>
  <si>
    <t>ССС 0318295455</t>
  </si>
  <si>
    <t>1-012 648889</t>
  </si>
  <si>
    <t>Сурков Денис Юрьевич</t>
  </si>
  <si>
    <t>ССС 0318295457</t>
  </si>
  <si>
    <t>1-012 648895</t>
  </si>
  <si>
    <t>Елмихидин Али Мохамед</t>
  </si>
  <si>
    <t>ССС 0318295462</t>
  </si>
  <si>
    <t>1-012 648896</t>
  </si>
  <si>
    <t>Бабенко Руслан Викторович</t>
  </si>
  <si>
    <t>ССС 0318295458</t>
  </si>
  <si>
    <t>1-012 648893</t>
  </si>
  <si>
    <t>Артамонова Елена Дмитриевна (1)</t>
  </si>
  <si>
    <t>031/14/ 0815540</t>
  </si>
  <si>
    <t>1-012 648892</t>
  </si>
  <si>
    <t>ССС 0318295467</t>
  </si>
  <si>
    <t>1-012 648891</t>
  </si>
  <si>
    <t>Обручкова Анна Ильинична</t>
  </si>
  <si>
    <t>ССС 0318295468</t>
  </si>
  <si>
    <t>1-012 648900</t>
  </si>
  <si>
    <t>ССС 0318295470</t>
  </si>
  <si>
    <t>1-012 648899</t>
  </si>
  <si>
    <t>Епифанов Александр Васильевич</t>
  </si>
  <si>
    <t>ССС 0318295471</t>
  </si>
  <si>
    <t>1-012 648898</t>
  </si>
  <si>
    <t>Александров Алексей Михайлович (1)</t>
  </si>
  <si>
    <t>ССС 0318295466</t>
  </si>
  <si>
    <t>1-012 648897</t>
  </si>
  <si>
    <t>Дубасов Олег Владимирович</t>
  </si>
  <si>
    <t>031/14/ 0815541</t>
  </si>
  <si>
    <t>1-012 648906</t>
  </si>
  <si>
    <t>4</t>
  </si>
  <si>
    <t>22.08/25.08/01.09/08.10</t>
  </si>
  <si>
    <t>031/14/ 09404</t>
  </si>
  <si>
    <t>Пушкин Борис Сергеевич</t>
  </si>
  <si>
    <t>ССС 0318295465</t>
  </si>
  <si>
    <t>1-012 648901</t>
  </si>
  <si>
    <t>Куимов Владимир Алексеевич</t>
  </si>
  <si>
    <t>ССС 0318295460</t>
  </si>
  <si>
    <t>1-012 648904</t>
  </si>
  <si>
    <t>Оганесян Геворг Акобович</t>
  </si>
  <si>
    <t>ССС 0318295461</t>
  </si>
  <si>
    <t>1-012 648905</t>
  </si>
  <si>
    <t>ССС 0318295459</t>
  </si>
  <si>
    <t>1-012 648641</t>
  </si>
  <si>
    <t>Ковыршина Татьяна Валерьевна</t>
  </si>
  <si>
    <t>1-012 648903</t>
  </si>
  <si>
    <t>ССС 0318295542</t>
  </si>
  <si>
    <t>1-013- 210572</t>
  </si>
  <si>
    <t>Варфоломеев Александр Юрьевич</t>
  </si>
  <si>
    <t>ССС 0318295539</t>
  </si>
  <si>
    <t>1-012 648894</t>
  </si>
  <si>
    <t>Смирнов Николай Олегович</t>
  </si>
  <si>
    <t>ССС 0318295541</t>
  </si>
  <si>
    <t>1-013- 210573</t>
  </si>
  <si>
    <t>Пронин Евгений Николаевич</t>
  </si>
  <si>
    <t>ССС 0318295543</t>
  </si>
  <si>
    <t>1-013- 210574</t>
  </si>
  <si>
    <t>Еремин Виталий Игоревич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</si>
</sst>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7"/>
      <color theme="1"/>
      <name val="Times New Roman"/>
      <family val="1"/>
      <charset val="204"/>
    </font>
    <font>
      <sz val="6"/>
      <color theme="1"/>
      <name val="Times New Roman"/>
      <family val="1"/>
      <charset val="204"/>
    </font>
    <font>
      <sz val="6"/>
      <color theme="1"/>
      <name val="Calibri"/>
      <family val="2"/>
      <charset val="204"/>
      <scheme val="minor"/>
    </font>
    <font>
      <sz val="7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sz val="7"/>
      <color rgb="FFFF0000"/>
      <name val="Times New Roman"/>
      <family val="1"/>
      <charset val="204"/>
    </font>
    <font>
      <sz val="7"/>
      <color rgb="FF0070C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4" fillId="0" borderId="0" xfId="0" applyFont="1"/>
    <xf numFmtId="0" fontId="6" fillId="2" borderId="2" xfId="0" applyFont="1" applyFill="1" applyBorder="1" applyAlignment="1">
      <alignment horizontal="center" vertical="top" wrapText="1"/>
    </xf>
    <xf numFmtId="2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14" fontId="5" fillId="0" borderId="1" xfId="0" applyNumberFormat="1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2" fontId="7" fillId="0" borderId="1" xfId="0" applyNumberFormat="1" applyFont="1" applyBorder="1" applyAlignment="1">
      <alignment horizontal="center" wrapText="1"/>
    </xf>
    <xf numFmtId="9" fontId="5" fillId="0" borderId="1" xfId="0" applyNumberFormat="1" applyFont="1" applyBorder="1" applyAlignment="1">
      <alignment wrapText="1"/>
    </xf>
    <xf numFmtId="2" fontId="5" fillId="0" borderId="1" xfId="0" applyNumberFormat="1" applyFont="1" applyBorder="1" applyAlignment="1">
      <alignment wrapText="1"/>
    </xf>
    <xf numFmtId="2" fontId="5" fillId="0" borderId="1" xfId="0" applyNumberFormat="1" applyFont="1" applyBorder="1"/>
    <xf numFmtId="164" fontId="5" fillId="0" borderId="1" xfId="0" applyNumberFormat="1" applyFont="1" applyBorder="1" applyAlignment="1">
      <alignment horizontal="left"/>
    </xf>
    <xf numFmtId="0" fontId="1" fillId="0" borderId="0" xfId="0" applyFont="1"/>
    <xf numFmtId="0" fontId="6" fillId="2" borderId="4" xfId="0" applyFont="1" applyFill="1" applyBorder="1" applyAlignment="1">
      <alignment horizontal="center" vertical="top" wrapText="1"/>
    </xf>
    <xf numFmtId="14" fontId="6" fillId="2" borderId="2" xfId="0" applyNumberFormat="1" applyFont="1" applyFill="1" applyBorder="1" applyAlignment="1">
      <alignment horizontal="center" vertical="top" wrapText="1"/>
    </xf>
    <xf numFmtId="2" fontId="6" fillId="2" borderId="2" xfId="0" applyNumberFormat="1" applyFont="1" applyFill="1" applyBorder="1" applyAlignment="1">
      <alignment horizontal="right" vertical="top" wrapText="1"/>
    </xf>
    <xf numFmtId="0" fontId="8" fillId="2" borderId="2" xfId="0" applyFont="1" applyFill="1" applyBorder="1" applyAlignment="1">
      <alignment vertical="top" wrapText="1"/>
    </xf>
    <xf numFmtId="0" fontId="6" fillId="2" borderId="2" xfId="0" applyFont="1" applyFill="1" applyBorder="1" applyAlignment="1">
      <alignment horizontal="right" vertical="top" wrapText="1"/>
    </xf>
    <xf numFmtId="0" fontId="9" fillId="0" borderId="0" xfId="0" applyFont="1"/>
    <xf numFmtId="49" fontId="5" fillId="0" borderId="1" xfId="0" applyNumberFormat="1" applyFont="1" applyBorder="1"/>
    <xf numFmtId="0" fontId="6" fillId="2" borderId="5" xfId="0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 wrapText="1"/>
    </xf>
    <xf numFmtId="14" fontId="6" fillId="2" borderId="6" xfId="0" applyNumberFormat="1" applyFont="1" applyFill="1" applyBorder="1" applyAlignment="1">
      <alignment horizontal="center" vertical="top" wrapText="1"/>
    </xf>
    <xf numFmtId="2" fontId="6" fillId="2" borderId="6" xfId="0" applyNumberFormat="1" applyFont="1" applyFill="1" applyBorder="1" applyAlignment="1">
      <alignment horizontal="right" vertical="top" wrapText="1"/>
    </xf>
    <xf numFmtId="0" fontId="8" fillId="2" borderId="6" xfId="0" applyFont="1" applyFill="1" applyBorder="1" applyAlignment="1">
      <alignment vertical="top" wrapText="1"/>
    </xf>
    <xf numFmtId="0" fontId="6" fillId="2" borderId="6" xfId="0" applyFont="1" applyFill="1" applyBorder="1" applyAlignment="1">
      <alignment horizontal="right" vertical="top" wrapText="1"/>
    </xf>
    <xf numFmtId="0" fontId="10" fillId="0" borderId="1" xfId="0" applyFont="1" applyBorder="1" applyAlignment="1">
      <alignment wrapText="1"/>
    </xf>
    <xf numFmtId="14" fontId="10" fillId="0" borderId="1" xfId="0" applyNumberFormat="1" applyFont="1" applyBorder="1" applyAlignment="1">
      <alignment wrapText="1"/>
    </xf>
    <xf numFmtId="0" fontId="10" fillId="0" borderId="1" xfId="0" applyFont="1" applyBorder="1" applyAlignment="1">
      <alignment horizontal="left" wrapText="1"/>
    </xf>
    <xf numFmtId="2" fontId="10" fillId="0" borderId="1" xfId="0" applyNumberFormat="1" applyFont="1" applyBorder="1" applyAlignment="1">
      <alignment horizontal="center" wrapText="1"/>
    </xf>
    <xf numFmtId="9" fontId="10" fillId="0" borderId="1" xfId="0" applyNumberFormat="1" applyFont="1" applyBorder="1" applyAlignment="1">
      <alignment wrapText="1"/>
    </xf>
    <xf numFmtId="2" fontId="10" fillId="0" borderId="1" xfId="0" applyNumberFormat="1" applyFont="1" applyBorder="1" applyAlignment="1">
      <alignment wrapText="1"/>
    </xf>
    <xf numFmtId="49" fontId="10" fillId="0" borderId="1" xfId="0" applyNumberFormat="1" applyFont="1" applyBorder="1"/>
    <xf numFmtId="164" fontId="10" fillId="0" borderId="1" xfId="0" applyNumberFormat="1" applyFont="1" applyBorder="1" applyAlignment="1">
      <alignment horizontal="left"/>
    </xf>
    <xf numFmtId="2" fontId="5" fillId="0" borderId="1" xfId="0" applyNumberFormat="1" applyFont="1" applyBorder="1" applyAlignment="1">
      <alignment horizontal="center" wrapText="1"/>
    </xf>
    <xf numFmtId="164" fontId="5" fillId="0" borderId="1" xfId="0" applyNumberFormat="1" applyFont="1" applyFill="1" applyBorder="1" applyAlignment="1">
      <alignment horizontal="left"/>
    </xf>
    <xf numFmtId="1" fontId="6" fillId="2" borderId="6" xfId="0" applyNumberFormat="1" applyFont="1" applyFill="1" applyBorder="1" applyAlignment="1">
      <alignment horizontal="right" vertical="top" wrapText="1"/>
    </xf>
    <xf numFmtId="0" fontId="11" fillId="0" borderId="1" xfId="0" applyFont="1" applyBorder="1" applyAlignment="1">
      <alignment wrapText="1"/>
    </xf>
    <xf numFmtId="14" fontId="11" fillId="0" borderId="1" xfId="0" applyNumberFormat="1" applyFont="1" applyBorder="1" applyAlignment="1">
      <alignment wrapText="1"/>
    </xf>
    <xf numFmtId="0" fontId="11" fillId="0" borderId="1" xfId="0" applyFont="1" applyBorder="1" applyAlignment="1">
      <alignment horizontal="left" wrapText="1"/>
    </xf>
    <xf numFmtId="2" fontId="11" fillId="0" borderId="1" xfId="0" applyNumberFormat="1" applyFont="1" applyBorder="1" applyAlignment="1">
      <alignment horizontal="center" wrapText="1"/>
    </xf>
    <xf numFmtId="9" fontId="11" fillId="0" borderId="1" xfId="0" applyNumberFormat="1" applyFont="1" applyBorder="1" applyAlignment="1">
      <alignment wrapText="1"/>
    </xf>
    <xf numFmtId="2" fontId="11" fillId="0" borderId="1" xfId="0" applyNumberFormat="1" applyFont="1" applyBorder="1" applyAlignment="1">
      <alignment wrapText="1"/>
    </xf>
    <xf numFmtId="49" fontId="11" fillId="0" borderId="1" xfId="0" applyNumberFormat="1" applyFont="1" applyBorder="1"/>
    <xf numFmtId="164" fontId="11" fillId="0" borderId="1" xfId="0" applyNumberFormat="1" applyFont="1" applyBorder="1" applyAlignment="1">
      <alignment horizontal="left"/>
    </xf>
    <xf numFmtId="164" fontId="10" fillId="0" borderId="1" xfId="0" applyNumberFormat="1" applyFont="1" applyFill="1" applyBorder="1" applyAlignment="1">
      <alignment horizontal="left"/>
    </xf>
    <xf numFmtId="0" fontId="3" fillId="3" borderId="3" xfId="0" applyFont="1" applyFill="1" applyBorder="1" applyAlignment="1">
      <alignment horizontal="center" vertical="center" wrapText="1"/>
    </xf>
    <xf numFmtId="0" fontId="4" fillId="3" borderId="0" xfId="0" applyFont="1" applyFill="1"/>
    <xf numFmtId="0" fontId="12" fillId="3" borderId="0" xfId="0" applyFont="1" applyFill="1"/>
    <xf numFmtId="0" fontId="0" fillId="3" borderId="0" xfId="0" applyFill="1"/>
    <xf numFmtId="0" fontId="2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wrapText="1"/>
    </xf>
    <xf numFmtId="0" fontId="11" fillId="4" borderId="1" xfId="0" applyFont="1" applyFill="1" applyBorder="1" applyAlignment="1">
      <alignment wrapText="1"/>
    </xf>
    <xf numFmtId="0" fontId="10" fillId="4" borderId="1" xfId="0" applyFont="1" applyFill="1" applyBorder="1" applyAlignment="1">
      <alignment wrapText="1"/>
    </xf>
    <xf numFmtId="0" fontId="0" fillId="4" borderId="0" xfId="0" applyFill="1"/>
    <xf numFmtId="0" fontId="6" fillId="4" borderId="2" xfId="0" applyFont="1" applyFill="1" applyBorder="1" applyAlignment="1">
      <alignment horizontal="center" vertical="top" wrapText="1"/>
    </xf>
    <xf numFmtId="0" fontId="6" fillId="4" borderId="6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F42"/>
  <sheetViews>
    <sheetView tabSelected="1" workbookViewId="0">
      <selection activeCell="J8" sqref="J8"/>
    </sheetView>
  </sheetViews>
  <sheetFormatPr defaultRowHeight="15" x14ac:dyDescent="0.25"/>
  <sheetData>
    <row r="1" spans="1:32" ht="15.75" thickBot="1" x14ac:dyDescent="0.3">
      <c r="A1" s="1"/>
      <c r="B1" s="2" t="s">
        <v>0</v>
      </c>
      <c r="C1" s="2"/>
      <c r="D1" s="2"/>
      <c r="E1" s="2"/>
      <c r="F1" s="2"/>
      <c r="G1" s="2"/>
      <c r="H1" s="2"/>
      <c r="I1" s="2"/>
      <c r="J1" s="3"/>
      <c r="K1" s="3"/>
      <c r="L1" s="4"/>
      <c r="M1" s="5"/>
      <c r="N1" s="5"/>
      <c r="O1" s="5"/>
      <c r="S1" s="6"/>
      <c r="V1" s="7"/>
      <c r="AD1" t="s">
        <v>1</v>
      </c>
      <c r="AE1" t="s">
        <v>1</v>
      </c>
      <c r="AF1" t="s">
        <v>1</v>
      </c>
    </row>
    <row r="2" spans="1:32" ht="32.25" thickBot="1" x14ac:dyDescent="0.3">
      <c r="A2" s="8"/>
      <c r="B2" s="8" t="s">
        <v>2</v>
      </c>
      <c r="C2" s="59" t="s">
        <v>3</v>
      </c>
      <c r="D2" s="8" t="s">
        <v>4</v>
      </c>
      <c r="E2" s="8" t="s">
        <v>5</v>
      </c>
      <c r="F2" s="9" t="s">
        <v>6</v>
      </c>
      <c r="G2" s="10" t="s">
        <v>7</v>
      </c>
      <c r="H2" s="8" t="s">
        <v>8</v>
      </c>
      <c r="I2" s="8" t="s">
        <v>9</v>
      </c>
      <c r="J2" s="11" t="s">
        <v>10</v>
      </c>
      <c r="K2" s="11" t="s">
        <v>11</v>
      </c>
      <c r="L2" s="55" t="s">
        <v>12</v>
      </c>
      <c r="M2" s="55" t="s">
        <v>13</v>
      </c>
      <c r="N2" s="55" t="s">
        <v>14</v>
      </c>
      <c r="O2" s="55" t="s">
        <v>15</v>
      </c>
      <c r="P2" s="12" t="s">
        <v>16</v>
      </c>
      <c r="S2" s="63"/>
      <c r="V2" s="7"/>
      <c r="AD2" t="s">
        <v>17</v>
      </c>
      <c r="AE2" t="s">
        <v>18</v>
      </c>
      <c r="AF2" t="s">
        <v>19</v>
      </c>
    </row>
    <row r="3" spans="1:32" ht="39" thickBot="1" x14ac:dyDescent="0.3">
      <c r="A3" s="13">
        <v>1</v>
      </c>
      <c r="B3" s="13" t="s">
        <v>20</v>
      </c>
      <c r="C3" s="60" t="s">
        <v>21</v>
      </c>
      <c r="D3" s="13" t="s">
        <v>22</v>
      </c>
      <c r="E3" s="14">
        <v>41815</v>
      </c>
      <c r="F3" s="15" t="s">
        <v>23</v>
      </c>
      <c r="G3" s="16">
        <v>3484.8</v>
      </c>
      <c r="H3" s="17">
        <v>0.1</v>
      </c>
      <c r="I3" s="18">
        <f>G3*H3</f>
        <v>348.48</v>
      </c>
      <c r="J3" s="19">
        <v>2</v>
      </c>
      <c r="K3" s="20">
        <v>41843</v>
      </c>
      <c r="L3" s="56" t="e">
        <f t="array" ref="L3">INDEX(P$3:P$994,MATCH("*"&amp;RIGHTB($C3,9)&amp;"*",$S$3:$S$994&amp;"",))</f>
        <v>#N/A</v>
      </c>
      <c r="M3" s="56" t="e">
        <f t="array" ref="M3">INDEX(AD$3:AD$994,MATCH("*"&amp;RIGHTB($C3,9)&amp;"*",$S$3:$S$994&amp;"",))</f>
        <v>#N/A</v>
      </c>
      <c r="N3" s="56" t="e">
        <f t="array" ref="N3">INDEX(AE$3:AE$994,MATCH("*"&amp;RIGHTB($C3,9)&amp;"*",$S$3:$S$994&amp;"",))</f>
        <v>#N/A</v>
      </c>
      <c r="O3" s="56" t="e">
        <f t="array" ref="O3">INDEX(AF$3:AF$994,MATCH("*"&amp;RIGHTB($C3,9)&amp;"*",$S$3:$S$994&amp;"",))</f>
        <v>#N/A</v>
      </c>
      <c r="P3" s="21">
        <v>1245</v>
      </c>
      <c r="Q3" s="22">
        <v>1</v>
      </c>
      <c r="R3" s="6" t="s">
        <v>24</v>
      </c>
      <c r="S3" s="64" t="s">
        <v>25</v>
      </c>
      <c r="T3" s="23">
        <v>41880</v>
      </c>
      <c r="U3" s="6" t="s">
        <v>26</v>
      </c>
      <c r="V3" s="24" t="s">
        <v>27</v>
      </c>
      <c r="W3" s="25"/>
      <c r="X3" s="24" t="s">
        <v>27</v>
      </c>
      <c r="Y3" s="26">
        <v>10</v>
      </c>
      <c r="Z3" s="25"/>
      <c r="AA3" s="25"/>
      <c r="AB3" s="26">
        <v>471.24</v>
      </c>
      <c r="AC3" s="58" t="e">
        <f>MATCH(AD3,$M$3:$M$566,0)</f>
        <v>#N/A</v>
      </c>
      <c r="AD3" s="27">
        <f t="shared" ref="AD3:AE30" si="0">--SUBSTITUTE(X3," ",)</f>
        <v>4712.3999999999996</v>
      </c>
      <c r="AE3" s="27">
        <f t="shared" si="0"/>
        <v>10</v>
      </c>
      <c r="AF3" s="27">
        <f>--SUBSTITUTE(AB3," ",)</f>
        <v>471.24</v>
      </c>
    </row>
    <row r="4" spans="1:32" ht="51.75" thickBot="1" x14ac:dyDescent="0.3">
      <c r="A4" s="13">
        <v>2</v>
      </c>
      <c r="B4" s="13" t="s">
        <v>20</v>
      </c>
      <c r="C4" s="60" t="s">
        <v>28</v>
      </c>
      <c r="D4" s="13" t="s">
        <v>29</v>
      </c>
      <c r="E4" s="14">
        <v>41810</v>
      </c>
      <c r="F4" s="15" t="s">
        <v>30</v>
      </c>
      <c r="G4" s="16">
        <v>4752</v>
      </c>
      <c r="H4" s="17">
        <v>0.1</v>
      </c>
      <c r="I4" s="18">
        <f t="shared" ref="I4:I39" si="1">G4*H4</f>
        <v>475.20000000000005</v>
      </c>
      <c r="J4" s="28" t="s">
        <v>31</v>
      </c>
      <c r="K4" s="20">
        <v>41843</v>
      </c>
      <c r="L4" s="56" t="e">
        <f t="array" ref="L4">INDEX(P$3:P$994,MATCH("*"&amp;RIGHTB($C4,9)&amp;"*",$S$3:$S$994&amp;"",))</f>
        <v>#N/A</v>
      </c>
      <c r="M4" s="56" t="e">
        <f t="array" ref="M4">INDEX(AD$3:AD$994,MATCH("*"&amp;RIGHTB($C4,9)&amp;"*",$S$3:$S$994&amp;"",))</f>
        <v>#N/A</v>
      </c>
      <c r="N4" s="56" t="e">
        <f t="array" ref="N4">INDEX(AE$3:AE$994,MATCH("*"&amp;RIGHTB($C4,9)&amp;"*",$S$3:$S$994&amp;"",))</f>
        <v>#N/A</v>
      </c>
      <c r="O4" s="56" t="e">
        <f t="array" ref="O4">INDEX(AF$3:AF$994,MATCH("*"&amp;RIGHTB($C4,9)&amp;"*",$S$3:$S$994&amp;"",))</f>
        <v>#N/A</v>
      </c>
      <c r="P4" s="21">
        <v>1245</v>
      </c>
      <c r="Q4" s="29">
        <v>2</v>
      </c>
      <c r="R4" s="30" t="s">
        <v>24</v>
      </c>
      <c r="S4" s="65" t="s">
        <v>32</v>
      </c>
      <c r="T4" s="31">
        <v>41864</v>
      </c>
      <c r="U4" s="30" t="s">
        <v>33</v>
      </c>
      <c r="V4" s="32" t="s">
        <v>34</v>
      </c>
      <c r="W4" s="33"/>
      <c r="X4" s="32" t="s">
        <v>34</v>
      </c>
      <c r="Y4" s="34">
        <v>25</v>
      </c>
      <c r="Z4" s="33"/>
      <c r="AA4" s="33"/>
      <c r="AB4" s="34">
        <v>12344.5</v>
      </c>
      <c r="AC4" s="58">
        <f>MATCH(AD4,$M$3:$M$566,0)</f>
        <v>14</v>
      </c>
      <c r="AD4" s="27">
        <f t="shared" si="0"/>
        <v>49378</v>
      </c>
      <c r="AE4" s="27">
        <f t="shared" si="0"/>
        <v>25</v>
      </c>
      <c r="AF4" s="27">
        <f t="shared" ref="AF4:AF30" si="2">--SUBSTITUTE(AB4," ",)</f>
        <v>12344.5</v>
      </c>
    </row>
    <row r="5" spans="1:32" ht="51.75" thickBot="1" x14ac:dyDescent="0.3">
      <c r="A5" s="13">
        <v>3</v>
      </c>
      <c r="B5" s="13" t="s">
        <v>20</v>
      </c>
      <c r="C5" s="60" t="s">
        <v>35</v>
      </c>
      <c r="D5" s="13" t="s">
        <v>36</v>
      </c>
      <c r="E5" s="14">
        <v>41814</v>
      </c>
      <c r="F5" s="15" t="s">
        <v>37</v>
      </c>
      <c r="G5" s="16">
        <v>3484.8</v>
      </c>
      <c r="H5" s="17">
        <v>0.1</v>
      </c>
      <c r="I5" s="18">
        <f t="shared" si="1"/>
        <v>348.48</v>
      </c>
      <c r="J5" s="28" t="s">
        <v>31</v>
      </c>
      <c r="K5" s="20">
        <v>41843</v>
      </c>
      <c r="L5" s="56" t="e">
        <f t="array" ref="L5">INDEX(P$3:P$994,MATCH("*"&amp;RIGHTB($C5,9)&amp;"*",$S$3:$S$994&amp;"",))</f>
        <v>#N/A</v>
      </c>
      <c r="M5" s="56" t="e">
        <f t="array" ref="M5">INDEX(AD$3:AD$994,MATCH("*"&amp;RIGHTB($C5,9)&amp;"*",$S$3:$S$994&amp;"",))</f>
        <v>#N/A</v>
      </c>
      <c r="N5" s="56" t="e">
        <f t="array" ref="N5">INDEX(AE$3:AE$994,MATCH("*"&amp;RIGHTB($C5,9)&amp;"*",$S$3:$S$994&amp;"",))</f>
        <v>#N/A</v>
      </c>
      <c r="O5" s="56" t="e">
        <f t="array" ref="O5">INDEX(AF$3:AF$994,MATCH("*"&amp;RIGHTB($C5,9)&amp;"*",$S$3:$S$994&amp;"",))</f>
        <v>#N/A</v>
      </c>
      <c r="P5" s="21">
        <v>1245</v>
      </c>
      <c r="Q5" s="29">
        <v>3</v>
      </c>
      <c r="R5" s="30" t="s">
        <v>24</v>
      </c>
      <c r="S5" s="65" t="s">
        <v>38</v>
      </c>
      <c r="T5" s="31">
        <v>41866</v>
      </c>
      <c r="U5" s="30" t="s">
        <v>39</v>
      </c>
      <c r="V5" s="32" t="s">
        <v>40</v>
      </c>
      <c r="W5" s="33"/>
      <c r="X5" s="32">
        <v>6019.2</v>
      </c>
      <c r="Y5" s="34">
        <v>10</v>
      </c>
      <c r="Z5" s="33"/>
      <c r="AA5" s="33"/>
      <c r="AB5" s="34">
        <v>601.91999999999996</v>
      </c>
      <c r="AC5" s="58" t="e">
        <f>MATCH(AD5,$M$3:$M$566,0)</f>
        <v>#N/A</v>
      </c>
      <c r="AD5" s="27">
        <f t="shared" si="0"/>
        <v>6019.2</v>
      </c>
      <c r="AE5" s="27">
        <f t="shared" si="0"/>
        <v>10</v>
      </c>
      <c r="AF5" s="27">
        <f t="shared" si="2"/>
        <v>601.91999999999996</v>
      </c>
    </row>
    <row r="6" spans="1:32" ht="51.75" thickBot="1" x14ac:dyDescent="0.3">
      <c r="A6" s="46">
        <v>44</v>
      </c>
      <c r="B6" s="46" t="s">
        <v>20</v>
      </c>
      <c r="C6" s="61" t="s">
        <v>171</v>
      </c>
      <c r="D6" s="46" t="s">
        <v>172</v>
      </c>
      <c r="E6" s="47">
        <v>41857</v>
      </c>
      <c r="F6" s="48" t="s">
        <v>170</v>
      </c>
      <c r="G6" s="49">
        <v>2772</v>
      </c>
      <c r="H6" s="50">
        <v>0.1</v>
      </c>
      <c r="I6" s="51">
        <f>G6*H6</f>
        <v>277.2</v>
      </c>
      <c r="J6" s="52" t="s">
        <v>78</v>
      </c>
      <c r="K6" s="53"/>
      <c r="L6" s="56" t="e">
        <f t="array" ref="L6">INDEX(P$3:P$994,MATCH("*"&amp;RIGHTB($C6,9)&amp;"*",$S$3:$S$994&amp;"",))</f>
        <v>#N/A</v>
      </c>
      <c r="M6" s="56" t="e">
        <f t="array" ref="M6">INDEX(AD$3:AD$994,MATCH("*"&amp;RIGHTB($C6,9)&amp;"*",$S$3:$S$994&amp;"",))</f>
        <v>#N/A</v>
      </c>
      <c r="N6" s="56" t="e">
        <f t="array" ref="N6">INDEX(AE$3:AE$994,MATCH("*"&amp;RIGHTB($C6,9)&amp;"*",$S$3:$S$994&amp;"",))</f>
        <v>#N/A</v>
      </c>
      <c r="O6" s="56" t="e">
        <f t="array" ref="O6">INDEX(AF$3:AF$994,MATCH("*"&amp;RIGHTB($C6,9)&amp;"*",$S$3:$S$994&amp;"",))</f>
        <v>#N/A</v>
      </c>
      <c r="P6" s="21">
        <v>1245</v>
      </c>
      <c r="Q6" s="29">
        <v>4</v>
      </c>
      <c r="R6" s="30" t="s">
        <v>24</v>
      </c>
      <c r="S6" s="65" t="s">
        <v>41</v>
      </c>
      <c r="T6" s="31">
        <v>41890</v>
      </c>
      <c r="U6" s="30" t="s">
        <v>42</v>
      </c>
      <c r="V6" s="32" t="s">
        <v>43</v>
      </c>
      <c r="W6" s="33"/>
      <c r="X6" s="32" t="s">
        <v>43</v>
      </c>
      <c r="Y6" s="34">
        <v>10</v>
      </c>
      <c r="Z6" s="33"/>
      <c r="AA6" s="33"/>
      <c r="AB6" s="34">
        <v>353.43</v>
      </c>
      <c r="AC6" s="58" t="e">
        <f>MATCH(AD6,$M$3:$M$566,0)</f>
        <v>#N/A</v>
      </c>
      <c r="AD6" s="27">
        <f t="shared" si="0"/>
        <v>3534.3</v>
      </c>
      <c r="AE6" s="27">
        <f t="shared" si="0"/>
        <v>10</v>
      </c>
      <c r="AF6" s="27">
        <f t="shared" si="2"/>
        <v>353.43</v>
      </c>
    </row>
    <row r="7" spans="1:32" ht="39" thickBot="1" x14ac:dyDescent="0.3">
      <c r="A7" s="13">
        <v>45</v>
      </c>
      <c r="B7" s="13" t="s">
        <v>20</v>
      </c>
      <c r="C7" s="60" t="s">
        <v>173</v>
      </c>
      <c r="D7" s="13" t="s">
        <v>174</v>
      </c>
      <c r="E7" s="14">
        <v>41850</v>
      </c>
      <c r="F7" s="15" t="s">
        <v>175</v>
      </c>
      <c r="G7" s="43">
        <v>3168</v>
      </c>
      <c r="H7" s="17">
        <v>0.1</v>
      </c>
      <c r="I7" s="18">
        <f>G7*H7</f>
        <v>316.8</v>
      </c>
      <c r="J7" s="28" t="s">
        <v>95</v>
      </c>
      <c r="K7" s="20" t="s">
        <v>96</v>
      </c>
      <c r="L7" s="56" t="e">
        <f t="array" ref="L7">INDEX(P$3:P$994,MATCH("*"&amp;RIGHTB($C7,9)&amp;"*",$S$3:$S$994&amp;"",))</f>
        <v>#N/A</v>
      </c>
      <c r="M7" s="56" t="e">
        <f t="array" ref="M7">INDEX(AD$3:AD$994,MATCH("*"&amp;RIGHTB($C7,9)&amp;"*",$S$3:$S$994&amp;"",))</f>
        <v>#N/A</v>
      </c>
      <c r="N7" s="56" t="e">
        <f t="array" ref="N7">INDEX(AE$3:AE$994,MATCH("*"&amp;RIGHTB($C7,9)&amp;"*",$S$3:$S$994&amp;"",))</f>
        <v>#N/A</v>
      </c>
      <c r="O7" s="56" t="e">
        <f t="array" ref="O7">INDEX(AF$3:AF$994,MATCH("*"&amp;RIGHTB($C7,9)&amp;"*",$S$3:$S$994&amp;"",))</f>
        <v>#N/A</v>
      </c>
      <c r="P7" s="21">
        <v>1245</v>
      </c>
      <c r="Q7" s="29">
        <v>5</v>
      </c>
      <c r="R7" s="30" t="s">
        <v>24</v>
      </c>
      <c r="S7" s="65" t="s">
        <v>44</v>
      </c>
      <c r="T7" s="31">
        <v>41891</v>
      </c>
      <c r="U7" s="30" t="s">
        <v>45</v>
      </c>
      <c r="V7" s="32" t="s">
        <v>46</v>
      </c>
      <c r="W7" s="33"/>
      <c r="X7" s="32" t="s">
        <v>46</v>
      </c>
      <c r="Y7" s="34">
        <v>10</v>
      </c>
      <c r="Z7" s="33"/>
      <c r="AA7" s="33"/>
      <c r="AB7" s="34">
        <v>666.47</v>
      </c>
      <c r="AC7" s="58" t="e">
        <f>MATCH(AD7,$M$3:$M$566,0)</f>
        <v>#N/A</v>
      </c>
      <c r="AD7" s="27">
        <f t="shared" si="0"/>
        <v>6664.68</v>
      </c>
      <c r="AE7" s="27">
        <f t="shared" si="0"/>
        <v>10</v>
      </c>
      <c r="AF7" s="27">
        <f t="shared" si="2"/>
        <v>666.47</v>
      </c>
    </row>
    <row r="8" spans="1:32" ht="51.75" thickBot="1" x14ac:dyDescent="0.3">
      <c r="A8" s="13">
        <v>46</v>
      </c>
      <c r="B8" s="13" t="s">
        <v>20</v>
      </c>
      <c r="C8" s="60" t="s">
        <v>176</v>
      </c>
      <c r="D8" s="13" t="s">
        <v>177</v>
      </c>
      <c r="E8" s="14">
        <v>41849</v>
      </c>
      <c r="F8" s="15" t="s">
        <v>178</v>
      </c>
      <c r="G8" s="43">
        <v>4712.3999999999996</v>
      </c>
      <c r="H8" s="17">
        <v>0.1</v>
      </c>
      <c r="I8" s="18">
        <f>G8*H8</f>
        <v>471.24</v>
      </c>
      <c r="J8" s="28" t="s">
        <v>95</v>
      </c>
      <c r="K8" s="20" t="s">
        <v>96</v>
      </c>
      <c r="L8" s="56" t="e">
        <f t="array" ref="L8">INDEX(P$3:P$994,MATCH("*"&amp;RIGHTB($C8,9)&amp;"*",$S$3:$S$994&amp;"",))</f>
        <v>#N/A</v>
      </c>
      <c r="M8" s="56" t="e">
        <f t="array" ref="M8">INDEX(AD$3:AD$994,MATCH("*"&amp;RIGHTB($C8,9)&amp;"*",$S$3:$S$994&amp;"",))</f>
        <v>#N/A</v>
      </c>
      <c r="N8" s="56" t="e">
        <f t="array" ref="N8">INDEX(AE$3:AE$994,MATCH("*"&amp;RIGHTB($C8,9)&amp;"*",$S$3:$S$994&amp;"",))</f>
        <v>#N/A</v>
      </c>
      <c r="O8" s="56" t="e">
        <f t="array" ref="O8">INDEX(AF$3:AF$994,MATCH("*"&amp;RIGHTB($C8,9)&amp;"*",$S$3:$S$994&amp;"",))</f>
        <v>#N/A</v>
      </c>
      <c r="P8" s="21">
        <v>1245</v>
      </c>
      <c r="Q8" s="29">
        <v>6</v>
      </c>
      <c r="R8" s="30" t="s">
        <v>24</v>
      </c>
      <c r="S8" s="65" t="s">
        <v>48</v>
      </c>
      <c r="T8" s="31">
        <v>41907</v>
      </c>
      <c r="U8" s="30" t="s">
        <v>49</v>
      </c>
      <c r="V8" s="32" t="s">
        <v>50</v>
      </c>
      <c r="W8" s="33"/>
      <c r="X8" s="32" t="s">
        <v>50</v>
      </c>
      <c r="Y8" s="34">
        <v>10</v>
      </c>
      <c r="Z8" s="33"/>
      <c r="AA8" s="33"/>
      <c r="AB8" s="34">
        <v>370.26</v>
      </c>
      <c r="AC8" s="58" t="e">
        <f>MATCH(AD8,$M$3:$M$566,0)</f>
        <v>#N/A</v>
      </c>
      <c r="AD8" s="27">
        <f t="shared" si="0"/>
        <v>3702.6</v>
      </c>
      <c r="AE8" s="27">
        <f t="shared" si="0"/>
        <v>10</v>
      </c>
      <c r="AF8" s="27">
        <f t="shared" si="2"/>
        <v>370.26</v>
      </c>
    </row>
    <row r="9" spans="1:32" ht="51.75" thickBot="1" x14ac:dyDescent="0.3">
      <c r="A9" s="13">
        <v>47</v>
      </c>
      <c r="B9" s="13" t="s">
        <v>20</v>
      </c>
      <c r="C9" s="60" t="s">
        <v>179</v>
      </c>
      <c r="D9" s="13" t="s">
        <v>180</v>
      </c>
      <c r="E9" s="14">
        <v>41850</v>
      </c>
      <c r="F9" s="15" t="s">
        <v>181</v>
      </c>
      <c r="G9" s="43">
        <v>2395.8000000000002</v>
      </c>
      <c r="H9" s="17">
        <v>0.1</v>
      </c>
      <c r="I9" s="18">
        <f>G9*H9</f>
        <v>239.58000000000004</v>
      </c>
      <c r="J9" s="28" t="s">
        <v>95</v>
      </c>
      <c r="K9" s="20" t="s">
        <v>96</v>
      </c>
      <c r="L9" s="56" t="e">
        <f t="array" ref="L9">INDEX(P$3:P$994,MATCH("*"&amp;RIGHTB($C9,9)&amp;"*",$S$3:$S$994&amp;"",))</f>
        <v>#N/A</v>
      </c>
      <c r="M9" s="56" t="e">
        <f t="array" ref="M9">INDEX(AD$3:AD$994,MATCH("*"&amp;RIGHTB($C9,9)&amp;"*",$S$3:$S$994&amp;"",))</f>
        <v>#N/A</v>
      </c>
      <c r="N9" s="56" t="e">
        <f t="array" ref="N9">INDEX(AE$3:AE$994,MATCH("*"&amp;RIGHTB($C9,9)&amp;"*",$S$3:$S$994&amp;"",))</f>
        <v>#N/A</v>
      </c>
      <c r="O9" s="56" t="e">
        <f t="array" ref="O9">INDEX(AF$3:AF$994,MATCH("*"&amp;RIGHTB($C9,9)&amp;"*",$S$3:$S$994&amp;"",))</f>
        <v>#N/A</v>
      </c>
      <c r="P9" s="21">
        <v>1245</v>
      </c>
      <c r="Q9" s="29">
        <v>7</v>
      </c>
      <c r="R9" s="30" t="s">
        <v>24</v>
      </c>
      <c r="S9" s="65" t="s">
        <v>51</v>
      </c>
      <c r="T9" s="31">
        <v>41872</v>
      </c>
      <c r="U9" s="30" t="s">
        <v>52</v>
      </c>
      <c r="V9" s="32" t="s">
        <v>53</v>
      </c>
      <c r="W9" s="33"/>
      <c r="X9" s="32" t="s">
        <v>53</v>
      </c>
      <c r="Y9" s="34">
        <v>10</v>
      </c>
      <c r="Z9" s="33"/>
      <c r="AA9" s="33"/>
      <c r="AB9" s="34">
        <v>554.4</v>
      </c>
      <c r="AC9" s="58" t="e">
        <f>MATCH(AD9,$M$3:$M$566,0)</f>
        <v>#N/A</v>
      </c>
      <c r="AD9" s="27">
        <f t="shared" si="0"/>
        <v>5544</v>
      </c>
      <c r="AE9" s="27">
        <f t="shared" si="0"/>
        <v>10</v>
      </c>
      <c r="AF9" s="27">
        <f t="shared" si="2"/>
        <v>554.4</v>
      </c>
    </row>
    <row r="10" spans="1:32" ht="51.75" thickBot="1" x14ac:dyDescent="0.3">
      <c r="A10" s="13">
        <v>48</v>
      </c>
      <c r="B10" s="13" t="s">
        <v>47</v>
      </c>
      <c r="C10" s="60" t="s">
        <v>182</v>
      </c>
      <c r="D10" s="13" t="s">
        <v>183</v>
      </c>
      <c r="E10" s="14">
        <v>41852</v>
      </c>
      <c r="F10" s="15" t="s">
        <v>121</v>
      </c>
      <c r="G10" s="43">
        <v>40668.5</v>
      </c>
      <c r="H10" s="17">
        <v>0.25</v>
      </c>
      <c r="I10" s="18">
        <f>G10*H10</f>
        <v>10167.125</v>
      </c>
      <c r="J10" s="28" t="s">
        <v>184</v>
      </c>
      <c r="K10" s="20" t="s">
        <v>185</v>
      </c>
      <c r="L10" s="56" t="e">
        <f t="array" ref="L10">INDEX(P$3:P$994,MATCH("*"&amp;RIGHTB($C10,9)&amp;"*",$S$3:$S$994&amp;"",))</f>
        <v>#N/A</v>
      </c>
      <c r="M10" s="56" t="e">
        <f t="array" ref="M10">INDEX(AD$3:AD$994,MATCH("*"&amp;RIGHTB($C10,9)&amp;"*",$S$3:$S$994&amp;"",))</f>
        <v>#N/A</v>
      </c>
      <c r="N10" s="56" t="e">
        <f t="array" ref="N10">INDEX(AE$3:AE$994,MATCH("*"&amp;RIGHTB($C10,9)&amp;"*",$S$3:$S$994&amp;"",))</f>
        <v>#N/A</v>
      </c>
      <c r="O10" s="56" t="e">
        <f t="array" ref="O10">INDEX(AF$3:AF$994,MATCH("*"&amp;RIGHTB($C10,9)&amp;"*",$S$3:$S$994&amp;"",))</f>
        <v>#N/A</v>
      </c>
      <c r="P10" s="21">
        <v>1245</v>
      </c>
      <c r="Q10" s="29">
        <v>8</v>
      </c>
      <c r="R10" s="30" t="s">
        <v>24</v>
      </c>
      <c r="S10" s="65" t="s">
        <v>54</v>
      </c>
      <c r="T10" s="31">
        <v>41885</v>
      </c>
      <c r="U10" s="30" t="s">
        <v>55</v>
      </c>
      <c r="V10" s="32" t="s">
        <v>56</v>
      </c>
      <c r="W10" s="33"/>
      <c r="X10" s="32" t="s">
        <v>56</v>
      </c>
      <c r="Y10" s="34">
        <v>10</v>
      </c>
      <c r="Z10" s="33"/>
      <c r="AA10" s="33"/>
      <c r="AB10" s="34">
        <v>218.79</v>
      </c>
      <c r="AC10" s="58" t="e">
        <f>MATCH(AD10,$M$3:$M$566,0)</f>
        <v>#N/A</v>
      </c>
      <c r="AD10" s="27">
        <f t="shared" si="0"/>
        <v>2187.9</v>
      </c>
      <c r="AE10" s="27">
        <f t="shared" si="0"/>
        <v>10</v>
      </c>
      <c r="AF10" s="27">
        <f t="shared" si="2"/>
        <v>218.79</v>
      </c>
    </row>
    <row r="11" spans="1:32" ht="51.75" thickBot="1" x14ac:dyDescent="0.3">
      <c r="A11" s="46">
        <v>49</v>
      </c>
      <c r="B11" s="46" t="s">
        <v>47</v>
      </c>
      <c r="C11" s="61" t="s">
        <v>186</v>
      </c>
      <c r="D11" s="46"/>
      <c r="E11" s="47">
        <v>41833</v>
      </c>
      <c r="F11" s="48" t="s">
        <v>187</v>
      </c>
      <c r="G11" s="49">
        <v>0</v>
      </c>
      <c r="H11" s="50">
        <v>0.25</v>
      </c>
      <c r="I11" s="51">
        <f>G11*H11</f>
        <v>0</v>
      </c>
      <c r="J11" s="52" t="s">
        <v>136</v>
      </c>
      <c r="K11" s="53"/>
      <c r="L11" s="56" t="e">
        <f t="array" ref="L11">INDEX(P$3:P$994,MATCH("*"&amp;RIGHTB($C11,9)&amp;"*",$S$3:$S$994&amp;"",))</f>
        <v>#N/A</v>
      </c>
      <c r="M11" s="56" t="e">
        <f t="array" ref="M11">INDEX(AD$3:AD$994,MATCH("*"&amp;RIGHTB($C11,9)&amp;"*",$S$3:$S$994&amp;"",))</f>
        <v>#N/A</v>
      </c>
      <c r="N11" s="56" t="e">
        <f t="array" ref="N11">INDEX(AE$3:AE$994,MATCH("*"&amp;RIGHTB($C11,9)&amp;"*",$S$3:$S$994&amp;"",))</f>
        <v>#N/A</v>
      </c>
      <c r="O11" s="56" t="e">
        <f t="array" ref="O11">INDEX(AF$3:AF$994,MATCH("*"&amp;RIGHTB($C11,9)&amp;"*",$S$3:$S$994&amp;"",))</f>
        <v>#N/A</v>
      </c>
      <c r="P11" s="21">
        <v>1245</v>
      </c>
      <c r="Q11" s="29">
        <v>9</v>
      </c>
      <c r="R11" s="30" t="s">
        <v>24</v>
      </c>
      <c r="S11" s="65" t="s">
        <v>57</v>
      </c>
      <c r="T11" s="31">
        <v>41871</v>
      </c>
      <c r="U11" s="30" t="s">
        <v>58</v>
      </c>
      <c r="V11" s="32" t="s">
        <v>59</v>
      </c>
      <c r="W11" s="33"/>
      <c r="X11" s="32" t="s">
        <v>59</v>
      </c>
      <c r="Y11" s="34">
        <v>10</v>
      </c>
      <c r="Z11" s="33"/>
      <c r="AA11" s="33"/>
      <c r="AB11" s="34">
        <v>895.36</v>
      </c>
      <c r="AC11" s="58" t="e">
        <f>MATCH(AD11,$M$3:$M$566,0)</f>
        <v>#N/A</v>
      </c>
      <c r="AD11" s="27">
        <f t="shared" si="0"/>
        <v>8953.56</v>
      </c>
      <c r="AE11" s="27">
        <f t="shared" si="0"/>
        <v>10</v>
      </c>
      <c r="AF11" s="27">
        <f t="shared" si="2"/>
        <v>895.36</v>
      </c>
    </row>
    <row r="12" spans="1:32" ht="51.75" thickBot="1" x14ac:dyDescent="0.3">
      <c r="A12" s="13">
        <v>50</v>
      </c>
      <c r="B12" s="13" t="s">
        <v>20</v>
      </c>
      <c r="C12" s="60" t="s">
        <v>188</v>
      </c>
      <c r="D12" s="13" t="s">
        <v>189</v>
      </c>
      <c r="E12" s="14">
        <v>41850</v>
      </c>
      <c r="F12" s="15" t="s">
        <v>190</v>
      </c>
      <c r="G12" s="43">
        <v>2851.2</v>
      </c>
      <c r="H12" s="17">
        <v>0.1</v>
      </c>
      <c r="I12" s="18">
        <f>G12*H12</f>
        <v>285.12</v>
      </c>
      <c r="J12" s="28" t="s">
        <v>95</v>
      </c>
      <c r="K12" s="20" t="s">
        <v>96</v>
      </c>
      <c r="L12" s="56" t="e">
        <f t="array" ref="L12">INDEX(P$3:P$994,MATCH("*"&amp;RIGHTB($C12,9)&amp;"*",$S$3:$S$994&amp;"",))</f>
        <v>#N/A</v>
      </c>
      <c r="M12" s="56" t="e">
        <f t="array" ref="M12">INDEX(AD$3:AD$994,MATCH("*"&amp;RIGHTB($C12,9)&amp;"*",$S$3:$S$994&amp;"",))</f>
        <v>#N/A</v>
      </c>
      <c r="N12" s="56" t="e">
        <f t="array" ref="N12">INDEX(AE$3:AE$994,MATCH("*"&amp;RIGHTB($C12,9)&amp;"*",$S$3:$S$994&amp;"",))</f>
        <v>#N/A</v>
      </c>
      <c r="O12" s="56" t="e">
        <f t="array" ref="O12">INDEX(AF$3:AF$994,MATCH("*"&amp;RIGHTB($C12,9)&amp;"*",$S$3:$S$994&amp;"",))</f>
        <v>#N/A</v>
      </c>
      <c r="P12" s="21">
        <v>1245</v>
      </c>
      <c r="Q12" s="29">
        <v>10</v>
      </c>
      <c r="R12" s="30" t="s">
        <v>24</v>
      </c>
      <c r="S12" s="65" t="s">
        <v>60</v>
      </c>
      <c r="T12" s="31">
        <v>41885</v>
      </c>
      <c r="U12" s="30" t="s">
        <v>61</v>
      </c>
      <c r="V12" s="32" t="s">
        <v>62</v>
      </c>
      <c r="W12" s="33"/>
      <c r="X12" s="32" t="s">
        <v>62</v>
      </c>
      <c r="Y12" s="34">
        <v>10</v>
      </c>
      <c r="Z12" s="33"/>
      <c r="AA12" s="33"/>
      <c r="AB12" s="34">
        <v>277.2</v>
      </c>
      <c r="AC12" s="58" t="e">
        <f>MATCH(AD12,$M$3:$M$566,0)</f>
        <v>#N/A</v>
      </c>
      <c r="AD12" s="27">
        <f t="shared" si="0"/>
        <v>2772</v>
      </c>
      <c r="AE12" s="27">
        <f t="shared" si="0"/>
        <v>10</v>
      </c>
      <c r="AF12" s="27">
        <f t="shared" si="2"/>
        <v>277.2</v>
      </c>
    </row>
    <row r="13" spans="1:32" ht="51.75" thickBot="1" x14ac:dyDescent="0.3">
      <c r="A13" s="13">
        <v>51</v>
      </c>
      <c r="B13" s="13" t="s">
        <v>20</v>
      </c>
      <c r="C13" s="60" t="s">
        <v>191</v>
      </c>
      <c r="D13" s="13" t="s">
        <v>192</v>
      </c>
      <c r="E13" s="14">
        <v>41851</v>
      </c>
      <c r="F13" s="15" t="s">
        <v>193</v>
      </c>
      <c r="G13" s="43">
        <v>3168</v>
      </c>
      <c r="H13" s="17">
        <v>0.1</v>
      </c>
      <c r="I13" s="18">
        <f>G13*H13</f>
        <v>316.8</v>
      </c>
      <c r="J13" s="28" t="s">
        <v>95</v>
      </c>
      <c r="K13" s="20" t="s">
        <v>96</v>
      </c>
      <c r="L13" s="56" t="e">
        <f t="array" ref="L13">INDEX(P$3:P$994,MATCH("*"&amp;RIGHTB($C13,9)&amp;"*",$S$3:$S$994&amp;"",))</f>
        <v>#N/A</v>
      </c>
      <c r="M13" s="56" t="e">
        <f t="array" ref="M13">INDEX(AD$3:AD$994,MATCH("*"&amp;RIGHTB($C13,9)&amp;"*",$S$3:$S$994&amp;"",))</f>
        <v>#N/A</v>
      </c>
      <c r="N13" s="56" t="e">
        <f t="array" ref="N13">INDEX(AE$3:AE$994,MATCH("*"&amp;RIGHTB($C13,9)&amp;"*",$S$3:$S$994&amp;"",))</f>
        <v>#N/A</v>
      </c>
      <c r="O13" s="56" t="e">
        <f t="array" ref="O13">INDEX(AF$3:AF$994,MATCH("*"&amp;RIGHTB($C13,9)&amp;"*",$S$3:$S$994&amp;"",))</f>
        <v>#N/A</v>
      </c>
      <c r="P13" s="21">
        <v>1245</v>
      </c>
      <c r="Q13" s="29">
        <v>11</v>
      </c>
      <c r="R13" s="30" t="s">
        <v>24</v>
      </c>
      <c r="S13" s="65" t="s">
        <v>63</v>
      </c>
      <c r="T13" s="31">
        <v>41880</v>
      </c>
      <c r="U13" s="30" t="s">
        <v>64</v>
      </c>
      <c r="V13" s="32" t="s">
        <v>65</v>
      </c>
      <c r="W13" s="33"/>
      <c r="X13" s="32" t="s">
        <v>65</v>
      </c>
      <c r="Y13" s="34">
        <v>10</v>
      </c>
      <c r="Z13" s="33"/>
      <c r="AA13" s="33"/>
      <c r="AB13" s="34">
        <v>424.12</v>
      </c>
      <c r="AC13" s="58" t="e">
        <f>MATCH(AD13,$M$3:$M$566,0)</f>
        <v>#N/A</v>
      </c>
      <c r="AD13" s="27">
        <f t="shared" si="0"/>
        <v>4241.16</v>
      </c>
      <c r="AE13" s="27">
        <f t="shared" si="0"/>
        <v>10</v>
      </c>
      <c r="AF13" s="27">
        <f t="shared" si="2"/>
        <v>424.12</v>
      </c>
    </row>
    <row r="14" spans="1:32" ht="51.75" thickBot="1" x14ac:dyDescent="0.3">
      <c r="A14" s="46">
        <v>52</v>
      </c>
      <c r="B14" s="46" t="s">
        <v>20</v>
      </c>
      <c r="C14" s="61" t="s">
        <v>194</v>
      </c>
      <c r="D14" s="46" t="s">
        <v>195</v>
      </c>
      <c r="E14" s="47">
        <v>41852</v>
      </c>
      <c r="F14" s="48" t="s">
        <v>121</v>
      </c>
      <c r="G14" s="49">
        <v>3298.68</v>
      </c>
      <c r="H14" s="50">
        <v>0.1</v>
      </c>
      <c r="I14" s="51">
        <f>G14*H14</f>
        <v>329.86799999999999</v>
      </c>
      <c r="J14" s="52" t="s">
        <v>78</v>
      </c>
      <c r="K14" s="53"/>
      <c r="L14" s="56" t="e">
        <f t="array" ref="L14">INDEX(P$3:P$994,MATCH("*"&amp;RIGHTB($C14,9)&amp;"*",$S$3:$S$994&amp;"",))</f>
        <v>#N/A</v>
      </c>
      <c r="M14" s="56" t="e">
        <f t="array" ref="M14">INDEX(AD$3:AD$994,MATCH("*"&amp;RIGHTB($C14,9)&amp;"*",$S$3:$S$994&amp;"",))</f>
        <v>#N/A</v>
      </c>
      <c r="N14" s="56" t="e">
        <f t="array" ref="N14">INDEX(AE$3:AE$994,MATCH("*"&amp;RIGHTB($C14,9)&amp;"*",$S$3:$S$994&amp;"",))</f>
        <v>#N/A</v>
      </c>
      <c r="O14" s="56" t="e">
        <f t="array" ref="O14">INDEX(AF$3:AF$994,MATCH("*"&amp;RIGHTB($C14,9)&amp;"*",$S$3:$S$994&amp;"",))</f>
        <v>#N/A</v>
      </c>
      <c r="P14" s="21">
        <v>1245</v>
      </c>
      <c r="Q14" s="29">
        <v>12</v>
      </c>
      <c r="R14" s="30" t="s">
        <v>24</v>
      </c>
      <c r="S14" s="65" t="s">
        <v>66</v>
      </c>
      <c r="T14" s="31">
        <v>41890</v>
      </c>
      <c r="U14" s="30" t="s">
        <v>67</v>
      </c>
      <c r="V14" s="32" t="s">
        <v>68</v>
      </c>
      <c r="W14" s="33"/>
      <c r="X14" s="32" t="s">
        <v>68</v>
      </c>
      <c r="Y14" s="34">
        <v>10</v>
      </c>
      <c r="Z14" s="33"/>
      <c r="AA14" s="33"/>
      <c r="AB14" s="34">
        <v>392.04</v>
      </c>
      <c r="AC14" s="58" t="e">
        <f>MATCH(AD14,$M$3:$M$566,0)</f>
        <v>#N/A</v>
      </c>
      <c r="AD14" s="27">
        <f t="shared" si="0"/>
        <v>3920.4</v>
      </c>
      <c r="AE14" s="27">
        <f t="shared" si="0"/>
        <v>10</v>
      </c>
      <c r="AF14" s="27">
        <f t="shared" si="2"/>
        <v>392.04</v>
      </c>
    </row>
    <row r="15" spans="1:32" ht="39" thickBot="1" x14ac:dyDescent="0.3">
      <c r="A15" s="46">
        <v>53</v>
      </c>
      <c r="B15" s="46" t="s">
        <v>20</v>
      </c>
      <c r="C15" s="61" t="s">
        <v>196</v>
      </c>
      <c r="D15" s="46" t="s">
        <v>197</v>
      </c>
      <c r="E15" s="47">
        <v>41857</v>
      </c>
      <c r="F15" s="48" t="s">
        <v>198</v>
      </c>
      <c r="G15" s="49">
        <v>3702.6</v>
      </c>
      <c r="H15" s="50">
        <v>0.1</v>
      </c>
      <c r="I15" s="51">
        <f>G15*H15</f>
        <v>370.26</v>
      </c>
      <c r="J15" s="52" t="s">
        <v>78</v>
      </c>
      <c r="K15" s="53"/>
      <c r="L15" s="56" t="e">
        <f t="array" ref="L15">INDEX(P$3:P$994,MATCH("*"&amp;RIGHTB($C15,9)&amp;"*",$S$3:$S$994&amp;"",))</f>
        <v>#N/A</v>
      </c>
      <c r="M15" s="56" t="e">
        <f t="array" ref="M15">INDEX(AD$3:AD$994,MATCH("*"&amp;RIGHTB($C15,9)&amp;"*",$S$3:$S$994&amp;"",))</f>
        <v>#N/A</v>
      </c>
      <c r="N15" s="56" t="e">
        <f t="array" ref="N15">INDEX(AE$3:AE$994,MATCH("*"&amp;RIGHTB($C15,9)&amp;"*",$S$3:$S$994&amp;"",))</f>
        <v>#N/A</v>
      </c>
      <c r="O15" s="56" t="e">
        <f t="array" ref="O15">INDEX(AF$3:AF$994,MATCH("*"&amp;RIGHTB($C15,9)&amp;"*",$S$3:$S$994&amp;"",))</f>
        <v>#N/A</v>
      </c>
      <c r="P15" s="21">
        <v>1245</v>
      </c>
      <c r="Q15" s="29">
        <v>13</v>
      </c>
      <c r="R15" s="30" t="s">
        <v>24</v>
      </c>
      <c r="S15" s="65" t="s">
        <v>69</v>
      </c>
      <c r="T15" s="31">
        <v>41890</v>
      </c>
      <c r="U15" s="30" t="s">
        <v>70</v>
      </c>
      <c r="V15" s="32" t="s">
        <v>71</v>
      </c>
      <c r="W15" s="33"/>
      <c r="X15" s="32" t="s">
        <v>71</v>
      </c>
      <c r="Y15" s="34">
        <v>10</v>
      </c>
      <c r="Z15" s="33"/>
      <c r="AA15" s="33"/>
      <c r="AB15" s="34">
        <v>431.24</v>
      </c>
      <c r="AC15" s="58" t="e">
        <f>MATCH(AD15,$M$3:$M$566,0)</f>
        <v>#N/A</v>
      </c>
      <c r="AD15" s="27">
        <f t="shared" si="0"/>
        <v>4312.4399999999996</v>
      </c>
      <c r="AE15" s="27">
        <f t="shared" si="0"/>
        <v>10</v>
      </c>
      <c r="AF15" s="27">
        <f t="shared" si="2"/>
        <v>431.24</v>
      </c>
    </row>
    <row r="16" spans="1:32" ht="64.5" thickBot="1" x14ac:dyDescent="0.35">
      <c r="A16" s="13">
        <v>54</v>
      </c>
      <c r="B16" s="13" t="s">
        <v>47</v>
      </c>
      <c r="C16" s="60" t="s">
        <v>32</v>
      </c>
      <c r="D16" s="13" t="s">
        <v>199</v>
      </c>
      <c r="E16" s="14">
        <v>41864</v>
      </c>
      <c r="F16" s="15" t="s">
        <v>33</v>
      </c>
      <c r="G16" s="43">
        <v>49378</v>
      </c>
      <c r="H16" s="17">
        <v>0.25</v>
      </c>
      <c r="I16" s="18">
        <f>G16*H16</f>
        <v>12344.5</v>
      </c>
      <c r="J16" s="28" t="s">
        <v>184</v>
      </c>
      <c r="K16" s="20" t="s">
        <v>185</v>
      </c>
      <c r="L16" s="57">
        <f t="array" ref="L16">INDEX(P$3:P$994,MATCH("*"&amp;RIGHTB($C16,9)&amp;"*",$S$3:$S$994&amp;"",))</f>
        <v>1245</v>
      </c>
      <c r="M16" s="57">
        <f t="array" ref="M16">INDEX(AD$3:AD$994,MATCH("*"&amp;RIGHTB($C16,9)&amp;"*",$S$3:$S$994&amp;"",))</f>
        <v>49378</v>
      </c>
      <c r="N16" s="57">
        <f t="array" ref="N16">INDEX(AE$3:AE$994,MATCH("*"&amp;RIGHTB($C16,9)&amp;"*",$S$3:$S$994&amp;"",))</f>
        <v>25</v>
      </c>
      <c r="O16" s="57">
        <f t="array" ref="O16">INDEX(AF$3:AF$994,MATCH("*"&amp;RIGHTB($C16,9)&amp;"*",$S$3:$S$994&amp;"",))</f>
        <v>12344.5</v>
      </c>
      <c r="P16" s="21">
        <v>1245</v>
      </c>
      <c r="Q16" s="29">
        <v>14</v>
      </c>
      <c r="R16" s="30" t="s">
        <v>24</v>
      </c>
      <c r="S16" s="65" t="s">
        <v>72</v>
      </c>
      <c r="T16" s="31">
        <v>41879</v>
      </c>
      <c r="U16" s="30" t="s">
        <v>73</v>
      </c>
      <c r="V16" s="32" t="s">
        <v>74</v>
      </c>
      <c r="W16" s="33"/>
      <c r="X16" s="32" t="s">
        <v>74</v>
      </c>
      <c r="Y16" s="34">
        <v>10</v>
      </c>
      <c r="Z16" s="33"/>
      <c r="AA16" s="33"/>
      <c r="AB16" s="34">
        <v>329.87</v>
      </c>
      <c r="AC16" s="58" t="e">
        <f>MATCH(AD16,$M$3:$M$566,0)</f>
        <v>#N/A</v>
      </c>
      <c r="AD16" s="27">
        <f t="shared" si="0"/>
        <v>3298.68</v>
      </c>
      <c r="AE16" s="27">
        <f t="shared" si="0"/>
        <v>10</v>
      </c>
      <c r="AF16" s="27">
        <f t="shared" si="2"/>
        <v>329.87</v>
      </c>
    </row>
    <row r="17" spans="1:32" ht="51.75" thickBot="1" x14ac:dyDescent="0.3">
      <c r="A17" s="13">
        <v>55</v>
      </c>
      <c r="B17" s="13" t="s">
        <v>20</v>
      </c>
      <c r="C17" s="60" t="s">
        <v>200</v>
      </c>
      <c r="D17" s="13" t="s">
        <v>201</v>
      </c>
      <c r="E17" s="14">
        <v>41866</v>
      </c>
      <c r="F17" s="15" t="s">
        <v>202</v>
      </c>
      <c r="G17" s="43">
        <v>5702.4</v>
      </c>
      <c r="H17" s="17">
        <v>0.1</v>
      </c>
      <c r="I17" s="18">
        <f t="shared" ref="I17:I20" si="3">G17*H17</f>
        <v>570.24</v>
      </c>
      <c r="J17" s="28" t="s">
        <v>78</v>
      </c>
      <c r="K17" s="20"/>
      <c r="L17" s="56" t="e">
        <f t="array" ref="L17">INDEX(P$3:P$994,MATCH("*"&amp;RIGHTB($C17,9)&amp;"*",$S$3:$S$994&amp;"",))</f>
        <v>#N/A</v>
      </c>
      <c r="M17" s="56" t="e">
        <f t="array" ref="M17">INDEX(AD$3:AD$994,MATCH("*"&amp;RIGHTB($C17,9)&amp;"*",$S$3:$S$994&amp;"",))</f>
        <v>#N/A</v>
      </c>
      <c r="N17" s="56" t="e">
        <f t="array" ref="N17">INDEX(AE$3:AE$994,MATCH("*"&amp;RIGHTB($C17,9)&amp;"*",$S$3:$S$994&amp;"",))</f>
        <v>#N/A</v>
      </c>
      <c r="O17" s="56" t="e">
        <f t="array" ref="O17">INDEX(AF$3:AF$994,MATCH("*"&amp;RIGHTB($C17,9)&amp;"*",$S$3:$S$994&amp;"",))</f>
        <v>#N/A</v>
      </c>
      <c r="P17" s="21">
        <v>1245</v>
      </c>
      <c r="Q17" s="29">
        <v>15</v>
      </c>
      <c r="R17" s="30" t="s">
        <v>24</v>
      </c>
      <c r="S17" s="65" t="s">
        <v>75</v>
      </c>
      <c r="T17" s="31">
        <v>41890</v>
      </c>
      <c r="U17" s="30" t="s">
        <v>76</v>
      </c>
      <c r="V17" s="32" t="s">
        <v>77</v>
      </c>
      <c r="W17" s="33"/>
      <c r="X17" s="32" t="s">
        <v>77</v>
      </c>
      <c r="Y17" s="34">
        <v>10</v>
      </c>
      <c r="Z17" s="33"/>
      <c r="AA17" s="33"/>
      <c r="AB17" s="45">
        <v>1140.48</v>
      </c>
      <c r="AC17" s="58" t="e">
        <f>MATCH(AD17,$M$3:$M$566,0)</f>
        <v>#N/A</v>
      </c>
      <c r="AD17" s="27">
        <f t="shared" si="0"/>
        <v>11404.8</v>
      </c>
      <c r="AE17" s="27">
        <f t="shared" si="0"/>
        <v>10</v>
      </c>
      <c r="AF17" s="27">
        <f t="shared" si="2"/>
        <v>1140.48</v>
      </c>
    </row>
    <row r="18" spans="1:32" ht="39" thickBot="1" x14ac:dyDescent="0.3">
      <c r="A18" s="13">
        <v>56</v>
      </c>
      <c r="B18" s="13" t="s">
        <v>20</v>
      </c>
      <c r="C18" s="60" t="s">
        <v>203</v>
      </c>
      <c r="D18" s="13" t="s">
        <v>204</v>
      </c>
      <c r="E18" s="14">
        <v>41866</v>
      </c>
      <c r="F18" s="15" t="s">
        <v>205</v>
      </c>
      <c r="G18" s="43">
        <v>4752</v>
      </c>
      <c r="H18" s="17">
        <v>0.1</v>
      </c>
      <c r="I18" s="18">
        <f t="shared" si="3"/>
        <v>475.20000000000005</v>
      </c>
      <c r="J18" s="28" t="s">
        <v>78</v>
      </c>
      <c r="K18" s="20"/>
      <c r="L18" s="56" t="e">
        <f t="array" ref="L18">INDEX(P$3:P$994,MATCH("*"&amp;RIGHTB($C18,9)&amp;"*",$S$3:$S$994&amp;"",))</f>
        <v>#N/A</v>
      </c>
      <c r="M18" s="56" t="e">
        <f t="array" ref="M18">INDEX(AD$3:AD$994,MATCH("*"&amp;RIGHTB($C18,9)&amp;"*",$S$3:$S$994&amp;"",))</f>
        <v>#N/A</v>
      </c>
      <c r="N18" s="56" t="e">
        <f t="array" ref="N18">INDEX(AE$3:AE$994,MATCH("*"&amp;RIGHTB($C18,9)&amp;"*",$S$3:$S$994&amp;"",))</f>
        <v>#N/A</v>
      </c>
      <c r="O18" s="56" t="e">
        <f t="array" ref="O18">INDEX(AF$3:AF$994,MATCH("*"&amp;RIGHTB($C18,9)&amp;"*",$S$3:$S$994&amp;"",))</f>
        <v>#N/A</v>
      </c>
      <c r="P18" s="21">
        <v>1245</v>
      </c>
      <c r="Q18" s="29">
        <v>16</v>
      </c>
      <c r="R18" s="30" t="s">
        <v>24</v>
      </c>
      <c r="S18" s="65" t="s">
        <v>79</v>
      </c>
      <c r="T18" s="31">
        <v>41904</v>
      </c>
      <c r="U18" s="30" t="s">
        <v>80</v>
      </c>
      <c r="V18" s="32" t="s">
        <v>27</v>
      </c>
      <c r="W18" s="33"/>
      <c r="X18" s="32" t="s">
        <v>27</v>
      </c>
      <c r="Y18" s="34">
        <v>10</v>
      </c>
      <c r="Z18" s="33"/>
      <c r="AA18" s="33"/>
      <c r="AB18" s="34">
        <v>471.24</v>
      </c>
      <c r="AC18" s="58" t="e">
        <f>MATCH(AD18,$M$3:$M$566,0)</f>
        <v>#N/A</v>
      </c>
      <c r="AD18" s="27">
        <f t="shared" si="0"/>
        <v>4712.3999999999996</v>
      </c>
      <c r="AE18" s="27">
        <f t="shared" si="0"/>
        <v>10</v>
      </c>
      <c r="AF18" s="27">
        <f t="shared" si="2"/>
        <v>471.24</v>
      </c>
    </row>
    <row r="19" spans="1:32" ht="51.75" thickBot="1" x14ac:dyDescent="0.3">
      <c r="A19" s="13">
        <v>57</v>
      </c>
      <c r="B19" s="13" t="s">
        <v>20</v>
      </c>
      <c r="C19" s="60" t="s">
        <v>206</v>
      </c>
      <c r="D19" s="13" t="s">
        <v>207</v>
      </c>
      <c r="E19" s="14">
        <v>41870</v>
      </c>
      <c r="F19" s="15" t="s">
        <v>208</v>
      </c>
      <c r="G19" s="43">
        <v>6751.8</v>
      </c>
      <c r="H19" s="17">
        <v>0.1</v>
      </c>
      <c r="I19" s="18">
        <f t="shared" si="3"/>
        <v>675.18000000000006</v>
      </c>
      <c r="J19" s="28" t="s">
        <v>78</v>
      </c>
      <c r="K19" s="20"/>
      <c r="L19" s="56" t="e">
        <f t="array" ref="L19">INDEX(P$3:P$994,MATCH("*"&amp;RIGHTB($C19,9)&amp;"*",$S$3:$S$994&amp;"",))</f>
        <v>#N/A</v>
      </c>
      <c r="M19" s="56" t="e">
        <f t="array" ref="M19">INDEX(AD$3:AD$994,MATCH("*"&amp;RIGHTB($C19,9)&amp;"*",$S$3:$S$994&amp;"",))</f>
        <v>#N/A</v>
      </c>
      <c r="N19" s="56" t="e">
        <f t="array" ref="N19">INDEX(AE$3:AE$994,MATCH("*"&amp;RIGHTB($C19,9)&amp;"*",$S$3:$S$994&amp;"",))</f>
        <v>#N/A</v>
      </c>
      <c r="O19" s="56" t="e">
        <f t="array" ref="O19">INDEX(AF$3:AF$994,MATCH("*"&amp;RIGHTB($C19,9)&amp;"*",$S$3:$S$994&amp;"",))</f>
        <v>#N/A</v>
      </c>
      <c r="P19" s="21">
        <v>1245</v>
      </c>
      <c r="Q19" s="29">
        <v>17</v>
      </c>
      <c r="R19" s="30" t="s">
        <v>24</v>
      </c>
      <c r="S19" s="65" t="s">
        <v>81</v>
      </c>
      <c r="T19" s="31">
        <v>41887</v>
      </c>
      <c r="U19" s="30" t="s">
        <v>82</v>
      </c>
      <c r="V19" s="32" t="s">
        <v>83</v>
      </c>
      <c r="W19" s="33"/>
      <c r="X19" s="32" t="s">
        <v>83</v>
      </c>
      <c r="Y19" s="34">
        <v>10</v>
      </c>
      <c r="Z19" s="33"/>
      <c r="AA19" s="33"/>
      <c r="AB19" s="34">
        <v>411.84</v>
      </c>
      <c r="AC19" s="58" t="e">
        <f>MATCH(AD19,$M$3:$M$566,0)</f>
        <v>#N/A</v>
      </c>
      <c r="AD19" s="27">
        <f t="shared" si="0"/>
        <v>4118.3999999999996</v>
      </c>
      <c r="AE19" s="27">
        <f t="shared" si="0"/>
        <v>10</v>
      </c>
      <c r="AF19" s="27">
        <f t="shared" si="2"/>
        <v>411.84</v>
      </c>
    </row>
    <row r="20" spans="1:32" ht="51.75" thickBot="1" x14ac:dyDescent="0.3">
      <c r="A20" s="13">
        <v>58</v>
      </c>
      <c r="B20" s="13" t="s">
        <v>20</v>
      </c>
      <c r="C20" s="60" t="s">
        <v>209</v>
      </c>
      <c r="D20" s="13" t="s">
        <v>210</v>
      </c>
      <c r="E20" s="14">
        <v>41870</v>
      </c>
      <c r="F20" s="15" t="s">
        <v>211</v>
      </c>
      <c r="G20" s="43">
        <v>1851.3</v>
      </c>
      <c r="H20" s="17">
        <v>0.1</v>
      </c>
      <c r="I20" s="18">
        <f t="shared" si="3"/>
        <v>185.13</v>
      </c>
      <c r="J20" s="28" t="s">
        <v>78</v>
      </c>
      <c r="K20" s="20"/>
      <c r="L20" s="56" t="e">
        <f t="array" ref="L20">INDEX(P$3:P$994,MATCH("*"&amp;RIGHTB($C20,9)&amp;"*",$S$3:$S$994&amp;"",))</f>
        <v>#N/A</v>
      </c>
      <c r="M20" s="56" t="e">
        <f t="array" ref="M20">INDEX(AD$3:AD$994,MATCH("*"&amp;RIGHTB($C20,9)&amp;"*",$S$3:$S$994&amp;"",))</f>
        <v>#N/A</v>
      </c>
      <c r="N20" s="56" t="e">
        <f t="array" ref="N20">INDEX(AE$3:AE$994,MATCH("*"&amp;RIGHTB($C20,9)&amp;"*",$S$3:$S$994&amp;"",))</f>
        <v>#N/A</v>
      </c>
      <c r="O20" s="56" t="e">
        <f t="array" ref="O20">INDEX(AF$3:AF$994,MATCH("*"&amp;RIGHTB($C20,9)&amp;"*",$S$3:$S$994&amp;"",))</f>
        <v>#N/A</v>
      </c>
      <c r="P20" s="21">
        <v>1245</v>
      </c>
      <c r="Q20" s="29">
        <v>18</v>
      </c>
      <c r="R20" s="30" t="s">
        <v>24</v>
      </c>
      <c r="S20" s="65" t="s">
        <v>84</v>
      </c>
      <c r="T20" s="31">
        <v>41890</v>
      </c>
      <c r="U20" s="30" t="s">
        <v>85</v>
      </c>
      <c r="V20" s="32" t="s">
        <v>62</v>
      </c>
      <c r="W20" s="33"/>
      <c r="X20" s="32" t="s">
        <v>62</v>
      </c>
      <c r="Y20" s="34">
        <v>10</v>
      </c>
      <c r="Z20" s="33"/>
      <c r="AA20" s="33"/>
      <c r="AB20" s="34">
        <v>277.2</v>
      </c>
      <c r="AC20" s="58" t="e">
        <f>MATCH(AD20,$M$3:$M$566,0)</f>
        <v>#N/A</v>
      </c>
      <c r="AD20" s="27">
        <f t="shared" si="0"/>
        <v>2772</v>
      </c>
      <c r="AE20" s="27">
        <f t="shared" si="0"/>
        <v>10</v>
      </c>
      <c r="AF20" s="27">
        <f t="shared" si="2"/>
        <v>277.2</v>
      </c>
    </row>
    <row r="21" spans="1:32" ht="51.75" thickBot="1" x14ac:dyDescent="0.3">
      <c r="A21" s="13">
        <v>19</v>
      </c>
      <c r="B21" s="13" t="s">
        <v>20</v>
      </c>
      <c r="C21" s="60" t="s">
        <v>86</v>
      </c>
      <c r="D21" s="13" t="s">
        <v>87</v>
      </c>
      <c r="E21" s="14">
        <v>41824</v>
      </c>
      <c r="F21" s="15" t="s">
        <v>88</v>
      </c>
      <c r="G21" s="16">
        <v>3920.4</v>
      </c>
      <c r="H21" s="17">
        <v>0.1</v>
      </c>
      <c r="I21" s="18">
        <f t="shared" si="1"/>
        <v>392.04</v>
      </c>
      <c r="J21" s="28" t="s">
        <v>31</v>
      </c>
      <c r="K21" s="20">
        <v>41843</v>
      </c>
      <c r="L21" s="56" t="e">
        <f t="array" ref="L21">INDEX(P$3:P$994,MATCH("*"&amp;RIGHTB($C21,9)&amp;"*",$S$3:$S$994&amp;"",))</f>
        <v>#N/A</v>
      </c>
      <c r="M21" s="56" t="e">
        <f t="array" ref="M21">INDEX(AD$3:AD$994,MATCH("*"&amp;RIGHTB($C21,9)&amp;"*",$S$3:$S$994&amp;"",))</f>
        <v>#N/A</v>
      </c>
      <c r="N21" s="56" t="e">
        <f t="array" ref="N21">INDEX(AE$3:AE$994,MATCH("*"&amp;RIGHTB($C21,9)&amp;"*",$S$3:$S$994&amp;"",))</f>
        <v>#N/A</v>
      </c>
      <c r="O21" s="56" t="e">
        <f t="array" ref="O21">INDEX(AF$3:AF$994,MATCH("*"&amp;RIGHTB($C21,9)&amp;"*",$S$3:$S$994&amp;"",))</f>
        <v>#N/A</v>
      </c>
      <c r="P21" s="21">
        <v>1245</v>
      </c>
      <c r="Q21" s="29">
        <v>19</v>
      </c>
      <c r="R21" s="30" t="s">
        <v>24</v>
      </c>
      <c r="S21" s="65" t="s">
        <v>89</v>
      </c>
      <c r="T21" s="31">
        <v>41890</v>
      </c>
      <c r="U21" s="30" t="s">
        <v>90</v>
      </c>
      <c r="V21" s="32" t="s">
        <v>91</v>
      </c>
      <c r="W21" s="33"/>
      <c r="X21" s="32" t="s">
        <v>91</v>
      </c>
      <c r="Y21" s="34">
        <v>10</v>
      </c>
      <c r="Z21" s="33"/>
      <c r="AA21" s="33"/>
      <c r="AB21" s="34">
        <v>427.68</v>
      </c>
      <c r="AC21" s="58" t="e">
        <f>MATCH(AD21,$M$3:$M$566,0)</f>
        <v>#N/A</v>
      </c>
      <c r="AD21" s="27">
        <f t="shared" si="0"/>
        <v>4276.8</v>
      </c>
      <c r="AE21" s="27">
        <f t="shared" si="0"/>
        <v>10</v>
      </c>
      <c r="AF21" s="27">
        <f t="shared" si="2"/>
        <v>427.68</v>
      </c>
    </row>
    <row r="22" spans="1:32" ht="51.75" thickBot="1" x14ac:dyDescent="0.3">
      <c r="A22" s="13">
        <v>20</v>
      </c>
      <c r="B22" s="13" t="s">
        <v>20</v>
      </c>
      <c r="C22" s="60" t="s">
        <v>92</v>
      </c>
      <c r="D22" s="13" t="s">
        <v>93</v>
      </c>
      <c r="E22" s="14">
        <v>41820</v>
      </c>
      <c r="F22" s="15" t="s">
        <v>94</v>
      </c>
      <c r="G22" s="43">
        <v>1851.3</v>
      </c>
      <c r="H22" s="17">
        <v>0.1</v>
      </c>
      <c r="I22" s="18">
        <f t="shared" si="1"/>
        <v>185.13</v>
      </c>
      <c r="J22" s="28" t="s">
        <v>95</v>
      </c>
      <c r="K22" s="20" t="s">
        <v>96</v>
      </c>
      <c r="L22" s="56" t="e">
        <f t="array" ref="L22">INDEX(P$3:P$994,MATCH("*"&amp;RIGHTB($C22,9)&amp;"*",$S$3:$S$994&amp;"",))</f>
        <v>#N/A</v>
      </c>
      <c r="M22" s="56" t="e">
        <f t="array" ref="M22">INDEX(AD$3:AD$994,MATCH("*"&amp;RIGHTB($C22,9)&amp;"*",$S$3:$S$994&amp;"",))</f>
        <v>#N/A</v>
      </c>
      <c r="N22" s="56" t="e">
        <f t="array" ref="N22">INDEX(AE$3:AE$994,MATCH("*"&amp;RIGHTB($C22,9)&amp;"*",$S$3:$S$994&amp;"",))</f>
        <v>#N/A</v>
      </c>
      <c r="O22" s="56" t="e">
        <f t="array" ref="O22">INDEX(AF$3:AF$994,MATCH("*"&amp;RIGHTB($C22,9)&amp;"*",$S$3:$S$994&amp;"",))</f>
        <v>#N/A</v>
      </c>
      <c r="P22" s="21">
        <v>1245</v>
      </c>
      <c r="Q22" s="29">
        <v>20</v>
      </c>
      <c r="R22" s="30" t="s">
        <v>24</v>
      </c>
      <c r="S22" s="65" t="s">
        <v>97</v>
      </c>
      <c r="T22" s="31">
        <v>41907</v>
      </c>
      <c r="U22" s="30" t="s">
        <v>98</v>
      </c>
      <c r="V22" s="32" t="s">
        <v>99</v>
      </c>
      <c r="W22" s="33"/>
      <c r="X22" s="32" t="s">
        <v>99</v>
      </c>
      <c r="Y22" s="34">
        <v>10</v>
      </c>
      <c r="Z22" s="33"/>
      <c r="AA22" s="33"/>
      <c r="AB22" s="34">
        <v>538.55999999999995</v>
      </c>
      <c r="AC22" s="58" t="e">
        <f>MATCH(AD22,$M$3:$M$566,0)</f>
        <v>#N/A</v>
      </c>
      <c r="AD22" s="27">
        <f t="shared" si="0"/>
        <v>5385.6</v>
      </c>
      <c r="AE22" s="27">
        <f t="shared" si="0"/>
        <v>10</v>
      </c>
      <c r="AF22" s="27">
        <f t="shared" si="2"/>
        <v>538.55999999999995</v>
      </c>
    </row>
    <row r="23" spans="1:32" ht="51.75" thickBot="1" x14ac:dyDescent="0.3">
      <c r="A23" s="35">
        <v>21</v>
      </c>
      <c r="B23" s="35" t="s">
        <v>100</v>
      </c>
      <c r="C23" s="62" t="s">
        <v>101</v>
      </c>
      <c r="D23" s="35"/>
      <c r="E23" s="36">
        <v>41820</v>
      </c>
      <c r="F23" s="37" t="s">
        <v>94</v>
      </c>
      <c r="G23" s="38">
        <v>1100</v>
      </c>
      <c r="H23" s="39">
        <v>0</v>
      </c>
      <c r="I23" s="40">
        <f t="shared" si="1"/>
        <v>0</v>
      </c>
      <c r="J23" s="41" t="s">
        <v>95</v>
      </c>
      <c r="K23" s="42" t="s">
        <v>96</v>
      </c>
      <c r="L23" s="56" t="e">
        <f t="array" ref="L23">INDEX(P$3:P$994,MATCH("*"&amp;RIGHTB($C23,9)&amp;"*",$S$3:$S$994&amp;"",))</f>
        <v>#N/A</v>
      </c>
      <c r="M23" s="56" t="e">
        <f t="array" ref="M23">INDEX(AD$3:AD$994,MATCH("*"&amp;RIGHTB($C23,9)&amp;"*",$S$3:$S$994&amp;"",))</f>
        <v>#N/A</v>
      </c>
      <c r="N23" s="56" t="e">
        <f t="array" ref="N23">INDEX(AE$3:AE$994,MATCH("*"&amp;RIGHTB($C23,9)&amp;"*",$S$3:$S$994&amp;"",))</f>
        <v>#N/A</v>
      </c>
      <c r="O23" s="56" t="e">
        <f t="array" ref="O23">INDEX(AF$3:AF$994,MATCH("*"&amp;RIGHTB($C23,9)&amp;"*",$S$3:$S$994&amp;"",))</f>
        <v>#N/A</v>
      </c>
      <c r="P23" s="21">
        <v>1245</v>
      </c>
      <c r="Q23" s="29">
        <v>21</v>
      </c>
      <c r="R23" s="30" t="s">
        <v>24</v>
      </c>
      <c r="S23" s="65" t="s">
        <v>102</v>
      </c>
      <c r="T23" s="31">
        <v>41879</v>
      </c>
      <c r="U23" s="30" t="s">
        <v>103</v>
      </c>
      <c r="V23" s="32" t="s">
        <v>104</v>
      </c>
      <c r="W23" s="33"/>
      <c r="X23" s="32" t="s">
        <v>104</v>
      </c>
      <c r="Y23" s="34">
        <v>10</v>
      </c>
      <c r="Z23" s="33"/>
      <c r="AA23" s="33"/>
      <c r="AB23" s="34">
        <v>1077.1199999999999</v>
      </c>
      <c r="AC23" s="58" t="e">
        <f>MATCH(AD23,$M$3:$M$566,0)</f>
        <v>#N/A</v>
      </c>
      <c r="AD23" s="27">
        <f t="shared" si="0"/>
        <v>10771.2</v>
      </c>
      <c r="AE23" s="27">
        <f t="shared" si="0"/>
        <v>10</v>
      </c>
      <c r="AF23" s="27">
        <f t="shared" si="2"/>
        <v>1077.1199999999999</v>
      </c>
    </row>
    <row r="24" spans="1:32" ht="51.75" thickBot="1" x14ac:dyDescent="0.3">
      <c r="A24" s="13">
        <v>22</v>
      </c>
      <c r="B24" s="13" t="s">
        <v>20</v>
      </c>
      <c r="C24" s="60" t="s">
        <v>105</v>
      </c>
      <c r="D24" s="13" t="s">
        <v>106</v>
      </c>
      <c r="E24" s="14">
        <v>41828</v>
      </c>
      <c r="F24" s="15" t="s">
        <v>107</v>
      </c>
      <c r="G24" s="16">
        <v>4712.3999999999996</v>
      </c>
      <c r="H24" s="17">
        <v>0.1</v>
      </c>
      <c r="I24" s="18">
        <f t="shared" si="1"/>
        <v>471.24</v>
      </c>
      <c r="J24" s="28" t="s">
        <v>31</v>
      </c>
      <c r="K24" s="20">
        <v>41843</v>
      </c>
      <c r="L24" s="56" t="e">
        <f t="array" ref="L24">INDEX(P$3:P$994,MATCH("*"&amp;RIGHTB($C24,9)&amp;"*",$S$3:$S$994&amp;"",))</f>
        <v>#N/A</v>
      </c>
      <c r="M24" s="56" t="e">
        <f t="array" ref="M24">INDEX(AD$3:AD$994,MATCH("*"&amp;RIGHTB($C24,9)&amp;"*",$S$3:$S$994&amp;"",))</f>
        <v>#N/A</v>
      </c>
      <c r="N24" s="56" t="e">
        <f t="array" ref="N24">INDEX(AE$3:AE$994,MATCH("*"&amp;RIGHTB($C24,9)&amp;"*",$S$3:$S$994&amp;"",))</f>
        <v>#N/A</v>
      </c>
      <c r="O24" s="56" t="e">
        <f t="array" ref="O24">INDEX(AF$3:AF$994,MATCH("*"&amp;RIGHTB($C24,9)&amp;"*",$S$3:$S$994&amp;"",))</f>
        <v>#N/A</v>
      </c>
      <c r="P24" s="21">
        <v>1245</v>
      </c>
      <c r="Q24" s="29">
        <v>22</v>
      </c>
      <c r="R24" s="30" t="s">
        <v>24</v>
      </c>
      <c r="S24" s="65" t="s">
        <v>108</v>
      </c>
      <c r="T24" s="31">
        <v>41905</v>
      </c>
      <c r="U24" s="30" t="s">
        <v>109</v>
      </c>
      <c r="V24" s="32" t="s">
        <v>110</v>
      </c>
      <c r="W24" s="33"/>
      <c r="X24" s="32" t="s">
        <v>110</v>
      </c>
      <c r="Y24" s="34">
        <v>10</v>
      </c>
      <c r="Z24" s="33"/>
      <c r="AA24" s="33"/>
      <c r="AB24" s="34">
        <v>403.92</v>
      </c>
      <c r="AC24" s="58" t="e">
        <f>MATCH(AD24,$M$3:$M$566,0)</f>
        <v>#N/A</v>
      </c>
      <c r="AD24" s="27">
        <f t="shared" si="0"/>
        <v>4039.2</v>
      </c>
      <c r="AE24" s="27">
        <f t="shared" si="0"/>
        <v>10</v>
      </c>
      <c r="AF24" s="27">
        <f t="shared" si="2"/>
        <v>403.92</v>
      </c>
    </row>
    <row r="25" spans="1:32" ht="43.5" thickBot="1" x14ac:dyDescent="0.3">
      <c r="A25" s="13">
        <v>23</v>
      </c>
      <c r="B25" s="13" t="s">
        <v>20</v>
      </c>
      <c r="C25" s="60" t="s">
        <v>111</v>
      </c>
      <c r="D25" s="13" t="s">
        <v>112</v>
      </c>
      <c r="E25" s="14">
        <v>41829</v>
      </c>
      <c r="F25" s="15" t="s">
        <v>113</v>
      </c>
      <c r="G25" s="16">
        <v>4356</v>
      </c>
      <c r="H25" s="17">
        <v>0.1</v>
      </c>
      <c r="I25" s="18">
        <f t="shared" si="1"/>
        <v>435.6</v>
      </c>
      <c r="J25" s="28" t="s">
        <v>31</v>
      </c>
      <c r="K25" s="20">
        <v>41843</v>
      </c>
      <c r="L25" s="56" t="e">
        <f t="array" ref="L25">INDEX(P$3:P$994,MATCH("*"&amp;RIGHTB($C25,9)&amp;"*",$S$3:$S$994&amp;"",))</f>
        <v>#N/A</v>
      </c>
      <c r="M25" s="56" t="e">
        <f t="array" ref="M25">INDEX(AD$3:AD$994,MATCH("*"&amp;RIGHTB($C25,9)&amp;"*",$S$3:$S$994&amp;"",))</f>
        <v>#N/A</v>
      </c>
      <c r="N25" s="56" t="e">
        <f t="array" ref="N25">INDEX(AE$3:AE$994,MATCH("*"&amp;RIGHTB($C25,9)&amp;"*",$S$3:$S$994&amp;"",))</f>
        <v>#N/A</v>
      </c>
      <c r="O25" s="56" t="e">
        <f t="array" ref="O25">INDEX(AF$3:AF$994,MATCH("*"&amp;RIGHTB($C25,9)&amp;"*",$S$3:$S$994&amp;"",))</f>
        <v>#N/A</v>
      </c>
      <c r="P25" s="21">
        <v>1245</v>
      </c>
      <c r="Q25" s="29">
        <v>23</v>
      </c>
      <c r="R25" s="30" t="s">
        <v>24</v>
      </c>
      <c r="S25" s="65" t="s">
        <v>114</v>
      </c>
      <c r="T25" s="31">
        <v>41872</v>
      </c>
      <c r="U25" s="30" t="s">
        <v>115</v>
      </c>
      <c r="V25" s="32" t="s">
        <v>116</v>
      </c>
      <c r="W25" s="33"/>
      <c r="X25" s="32" t="s">
        <v>116</v>
      </c>
      <c r="Y25" s="34">
        <v>10</v>
      </c>
      <c r="Z25" s="33"/>
      <c r="AA25" s="33"/>
      <c r="AB25" s="34">
        <v>415.8</v>
      </c>
      <c r="AC25" s="58" t="e">
        <f>MATCH(AD25,$M$3:$M$566,0)</f>
        <v>#N/A</v>
      </c>
      <c r="AD25" s="27">
        <f t="shared" si="0"/>
        <v>4158</v>
      </c>
      <c r="AE25" s="27">
        <f t="shared" si="0"/>
        <v>10</v>
      </c>
      <c r="AF25" s="27">
        <f t="shared" si="2"/>
        <v>415.8</v>
      </c>
    </row>
    <row r="26" spans="1:32" ht="39" thickBot="1" x14ac:dyDescent="0.3">
      <c r="A26" s="13">
        <v>24</v>
      </c>
      <c r="B26" s="13" t="s">
        <v>20</v>
      </c>
      <c r="C26" s="60" t="s">
        <v>117</v>
      </c>
      <c r="D26" s="13" t="s">
        <v>118</v>
      </c>
      <c r="E26" s="14">
        <v>41829</v>
      </c>
      <c r="F26" s="15" t="s">
        <v>119</v>
      </c>
      <c r="G26" s="16">
        <v>3801.6</v>
      </c>
      <c r="H26" s="17">
        <v>0.1</v>
      </c>
      <c r="I26" s="18">
        <f t="shared" si="1"/>
        <v>380.16</v>
      </c>
      <c r="J26" s="28" t="s">
        <v>31</v>
      </c>
      <c r="K26" s="20">
        <v>41843</v>
      </c>
      <c r="L26" s="56" t="e">
        <f t="array" ref="L26">INDEX(P$3:P$994,MATCH("*"&amp;RIGHTB($C26,9)&amp;"*",$S$3:$S$994&amp;"",))</f>
        <v>#N/A</v>
      </c>
      <c r="M26" s="56" t="e">
        <f t="array" ref="M26">INDEX(AD$3:AD$994,MATCH("*"&amp;RIGHTB($C26,9)&amp;"*",$S$3:$S$994&amp;"",))</f>
        <v>#N/A</v>
      </c>
      <c r="N26" s="56" t="e">
        <f t="array" ref="N26">INDEX(AE$3:AE$994,MATCH("*"&amp;RIGHTB($C26,9)&amp;"*",$S$3:$S$994&amp;"",))</f>
        <v>#N/A</v>
      </c>
      <c r="O26" s="56" t="e">
        <f t="array" ref="O26">INDEX(AF$3:AF$994,MATCH("*"&amp;RIGHTB($C26,9)&amp;"*",$S$3:$S$994&amp;"",))</f>
        <v>#N/A</v>
      </c>
      <c r="P26" s="21">
        <v>1245</v>
      </c>
      <c r="Q26" s="29">
        <v>24</v>
      </c>
      <c r="R26" s="30" t="s">
        <v>24</v>
      </c>
      <c r="S26" s="65" t="s">
        <v>120</v>
      </c>
      <c r="T26" s="31">
        <v>41852</v>
      </c>
      <c r="U26" s="30" t="s">
        <v>121</v>
      </c>
      <c r="V26" s="32" t="s">
        <v>122</v>
      </c>
      <c r="W26" s="33"/>
      <c r="X26" s="32" t="s">
        <v>122</v>
      </c>
      <c r="Y26" s="34">
        <v>25</v>
      </c>
      <c r="Z26" s="33"/>
      <c r="AA26" s="33"/>
      <c r="AB26" s="32">
        <v>10167.129999999999</v>
      </c>
      <c r="AC26" s="58" t="e">
        <f>MATCH(AD26,$M$3:$M$566,0)</f>
        <v>#N/A</v>
      </c>
      <c r="AD26" s="27">
        <f t="shared" si="0"/>
        <v>40668.5</v>
      </c>
      <c r="AE26" s="27">
        <f t="shared" si="0"/>
        <v>25</v>
      </c>
      <c r="AF26" s="27">
        <f t="shared" si="2"/>
        <v>10167.129999999999</v>
      </c>
    </row>
    <row r="27" spans="1:32" ht="51.75" thickBot="1" x14ac:dyDescent="0.3">
      <c r="A27" s="13">
        <v>25</v>
      </c>
      <c r="B27" s="13" t="s">
        <v>47</v>
      </c>
      <c r="C27" s="60" t="s">
        <v>123</v>
      </c>
      <c r="D27" s="13" t="s">
        <v>124</v>
      </c>
      <c r="E27" s="14">
        <v>41831</v>
      </c>
      <c r="F27" s="15" t="s">
        <v>125</v>
      </c>
      <c r="G27" s="43">
        <v>33497.9</v>
      </c>
      <c r="H27" s="17">
        <v>0.25</v>
      </c>
      <c r="I27" s="18">
        <f t="shared" si="1"/>
        <v>8374.4750000000004</v>
      </c>
      <c r="J27" s="28" t="s">
        <v>95</v>
      </c>
      <c r="K27" s="20" t="s">
        <v>96</v>
      </c>
      <c r="L27" s="56" t="e">
        <f t="array" ref="L27">INDEX(P$3:P$994,MATCH("*"&amp;RIGHTB($C27,9)&amp;"*",$S$3:$S$994&amp;"",))</f>
        <v>#N/A</v>
      </c>
      <c r="M27" s="56" t="e">
        <f t="array" ref="M27">INDEX(AD$3:AD$994,MATCH("*"&amp;RIGHTB($C27,9)&amp;"*",$S$3:$S$994&amp;"",))</f>
        <v>#N/A</v>
      </c>
      <c r="N27" s="56" t="e">
        <f t="array" ref="N27">INDEX(AE$3:AE$994,MATCH("*"&amp;RIGHTB($C27,9)&amp;"*",$S$3:$S$994&amp;"",))</f>
        <v>#N/A</v>
      </c>
      <c r="O27" s="56" t="e">
        <f t="array" ref="O27">INDEX(AF$3:AF$994,MATCH("*"&amp;RIGHTB($C27,9)&amp;"*",$S$3:$S$994&amp;"",))</f>
        <v>#N/A</v>
      </c>
      <c r="P27" s="21">
        <v>1245</v>
      </c>
      <c r="Q27" s="29">
        <v>25</v>
      </c>
      <c r="R27" s="30" t="s">
        <v>24</v>
      </c>
      <c r="S27" s="65" t="s">
        <v>126</v>
      </c>
      <c r="T27" s="31">
        <v>41904</v>
      </c>
      <c r="U27" s="30" t="s">
        <v>127</v>
      </c>
      <c r="V27" s="32" t="s">
        <v>128</v>
      </c>
      <c r="W27" s="33"/>
      <c r="X27" s="32" t="s">
        <v>128</v>
      </c>
      <c r="Y27" s="34">
        <v>10</v>
      </c>
      <c r="Z27" s="33"/>
      <c r="AA27" s="33"/>
      <c r="AB27" s="34">
        <v>388.08</v>
      </c>
      <c r="AC27" s="58" t="e">
        <f>MATCH(AD27,$M$3:$M$566,0)</f>
        <v>#N/A</v>
      </c>
      <c r="AD27" s="27">
        <f t="shared" si="0"/>
        <v>3880.8</v>
      </c>
      <c r="AE27" s="27">
        <f t="shared" si="0"/>
        <v>10</v>
      </c>
      <c r="AF27" s="27">
        <f t="shared" si="2"/>
        <v>388.08</v>
      </c>
    </row>
    <row r="28" spans="1:32" ht="77.25" thickBot="1" x14ac:dyDescent="0.3">
      <c r="A28" s="13">
        <v>26</v>
      </c>
      <c r="B28" s="13" t="s">
        <v>20</v>
      </c>
      <c r="C28" s="60" t="s">
        <v>129</v>
      </c>
      <c r="D28" s="13" t="s">
        <v>130</v>
      </c>
      <c r="E28" s="14">
        <v>41829</v>
      </c>
      <c r="F28" s="15" t="s">
        <v>131</v>
      </c>
      <c r="G28" s="43">
        <v>6019.2</v>
      </c>
      <c r="H28" s="17">
        <v>0.1</v>
      </c>
      <c r="I28" s="18">
        <f t="shared" si="1"/>
        <v>601.91999999999996</v>
      </c>
      <c r="J28" s="28" t="s">
        <v>31</v>
      </c>
      <c r="K28" s="44">
        <v>41843</v>
      </c>
      <c r="L28" s="56" t="e">
        <f t="array" ref="L28">INDEX(P$3:P$994,MATCH("*"&amp;RIGHTB($C28,9)&amp;"*",$S$3:$S$994&amp;"",))</f>
        <v>#N/A</v>
      </c>
      <c r="M28" s="56" t="e">
        <f t="array" ref="M28">INDEX(AD$3:AD$994,MATCH("*"&amp;RIGHTB($C28,9)&amp;"*",$S$3:$S$994&amp;"",))</f>
        <v>#N/A</v>
      </c>
      <c r="N28" s="56" t="e">
        <f t="array" ref="N28">INDEX(AE$3:AE$994,MATCH("*"&amp;RIGHTB($C28,9)&amp;"*",$S$3:$S$994&amp;"",))</f>
        <v>#N/A</v>
      </c>
      <c r="O28" s="56" t="e">
        <f t="array" ref="O28">INDEX(AF$3:AF$994,MATCH("*"&amp;RIGHTB($C28,9)&amp;"*",$S$3:$S$994&amp;"",))</f>
        <v>#N/A</v>
      </c>
      <c r="P28" s="21">
        <v>1245</v>
      </c>
      <c r="Q28" s="29">
        <v>26</v>
      </c>
      <c r="R28" s="30" t="s">
        <v>24</v>
      </c>
      <c r="S28" s="65" t="s">
        <v>132</v>
      </c>
      <c r="T28" s="31">
        <v>41887</v>
      </c>
      <c r="U28" s="30" t="s">
        <v>133</v>
      </c>
      <c r="V28" s="32" t="s">
        <v>40</v>
      </c>
      <c r="W28" s="33"/>
      <c r="X28" s="32" t="s">
        <v>40</v>
      </c>
      <c r="Y28" s="34">
        <v>10</v>
      </c>
      <c r="Z28" s="33"/>
      <c r="AA28" s="33"/>
      <c r="AB28" s="34">
        <v>601.91999999999996</v>
      </c>
      <c r="AC28" s="58" t="e">
        <f>MATCH(AD28,$M$3:$M$566,0)</f>
        <v>#N/A</v>
      </c>
      <c r="AD28" s="27">
        <f t="shared" si="0"/>
        <v>6019.2</v>
      </c>
      <c r="AE28" s="27">
        <f t="shared" si="0"/>
        <v>10</v>
      </c>
      <c r="AF28" s="27">
        <f t="shared" si="2"/>
        <v>601.91999999999996</v>
      </c>
    </row>
    <row r="29" spans="1:32" ht="51.75" thickBot="1" x14ac:dyDescent="0.3">
      <c r="A29" s="46">
        <v>27</v>
      </c>
      <c r="B29" s="46" t="s">
        <v>20</v>
      </c>
      <c r="C29" s="61" t="s">
        <v>134</v>
      </c>
      <c r="D29" s="46"/>
      <c r="E29" s="47">
        <v>41794</v>
      </c>
      <c r="F29" s="48" t="s">
        <v>135</v>
      </c>
      <c r="G29" s="49">
        <v>0</v>
      </c>
      <c r="H29" s="50">
        <v>0.1</v>
      </c>
      <c r="I29" s="51">
        <f t="shared" si="1"/>
        <v>0</v>
      </c>
      <c r="J29" s="52" t="s">
        <v>136</v>
      </c>
      <c r="K29" s="53"/>
      <c r="L29" s="56" t="e">
        <f t="array" ref="L29">INDEX(P$3:P$994,MATCH("*"&amp;RIGHTB($C29,9)&amp;"*",$S$3:$S$994&amp;"",))</f>
        <v>#N/A</v>
      </c>
      <c r="M29" s="56" t="e">
        <f t="array" ref="M29">INDEX(AD$3:AD$994,MATCH("*"&amp;RIGHTB($C29,9)&amp;"*",$S$3:$S$994&amp;"",))</f>
        <v>#N/A</v>
      </c>
      <c r="N29" s="56" t="e">
        <f t="array" ref="N29">INDEX(AE$3:AE$994,MATCH("*"&amp;RIGHTB($C29,9)&amp;"*",$S$3:$S$994&amp;"",))</f>
        <v>#N/A</v>
      </c>
      <c r="O29" s="56" t="e">
        <f t="array" ref="O29">INDEX(AF$3:AF$994,MATCH("*"&amp;RIGHTB($C29,9)&amp;"*",$S$3:$S$994&amp;"",))</f>
        <v>#N/A</v>
      </c>
      <c r="P29" s="21">
        <v>1245</v>
      </c>
      <c r="Q29" s="29">
        <v>27</v>
      </c>
      <c r="R29" s="30" t="s">
        <v>24</v>
      </c>
      <c r="S29" s="65" t="s">
        <v>137</v>
      </c>
      <c r="T29" s="31">
        <v>41890</v>
      </c>
      <c r="U29" s="30" t="s">
        <v>138</v>
      </c>
      <c r="V29" s="32" t="s">
        <v>139</v>
      </c>
      <c r="W29" s="33"/>
      <c r="X29" s="32" t="s">
        <v>139</v>
      </c>
      <c r="Y29" s="34">
        <v>10</v>
      </c>
      <c r="Z29" s="33"/>
      <c r="AA29" s="33"/>
      <c r="AB29" s="34">
        <v>855.36</v>
      </c>
      <c r="AC29" s="58" t="e">
        <f>MATCH(AD29,$M$3:$M$566,0)</f>
        <v>#N/A</v>
      </c>
      <c r="AD29" s="27">
        <f t="shared" si="0"/>
        <v>8553.6</v>
      </c>
      <c r="AE29" s="27">
        <f t="shared" si="0"/>
        <v>10</v>
      </c>
      <c r="AF29" s="27">
        <f t="shared" si="2"/>
        <v>855.36</v>
      </c>
    </row>
    <row r="30" spans="1:32" ht="51.75" thickBot="1" x14ac:dyDescent="0.3">
      <c r="A30" s="46">
        <v>28</v>
      </c>
      <c r="B30" s="46" t="s">
        <v>20</v>
      </c>
      <c r="C30" s="61" t="s">
        <v>140</v>
      </c>
      <c r="D30" s="46"/>
      <c r="E30" s="47">
        <v>41789</v>
      </c>
      <c r="F30" s="48" t="s">
        <v>141</v>
      </c>
      <c r="G30" s="49">
        <v>0</v>
      </c>
      <c r="H30" s="50">
        <v>0.1</v>
      </c>
      <c r="I30" s="51">
        <f t="shared" si="1"/>
        <v>0</v>
      </c>
      <c r="J30" s="52" t="s">
        <v>136</v>
      </c>
      <c r="K30" s="53"/>
      <c r="L30" s="56" t="e">
        <f t="array" ref="L30">INDEX(P$3:P$994,MATCH("*"&amp;RIGHTB($C30,9)&amp;"*",$S$3:$S$994&amp;"",))</f>
        <v>#N/A</v>
      </c>
      <c r="M30" s="56" t="e">
        <f t="array" ref="M30">INDEX(AD$3:AD$994,MATCH("*"&amp;RIGHTB($C30,9)&amp;"*",$S$3:$S$994&amp;"",))</f>
        <v>#N/A</v>
      </c>
      <c r="N30" s="56" t="e">
        <f t="array" ref="N30">INDEX(AE$3:AE$994,MATCH("*"&amp;RIGHTB($C30,9)&amp;"*",$S$3:$S$994&amp;"",))</f>
        <v>#N/A</v>
      </c>
      <c r="O30" s="56" t="e">
        <f t="array" ref="O30">INDEX(AF$3:AF$994,MATCH("*"&amp;RIGHTB($C30,9)&amp;"*",$S$3:$S$994&amp;"",))</f>
        <v>#N/A</v>
      </c>
      <c r="P30" s="21">
        <v>1245</v>
      </c>
      <c r="Q30" s="29">
        <v>28</v>
      </c>
      <c r="R30" s="30" t="s">
        <v>24</v>
      </c>
      <c r="S30" s="65" t="s">
        <v>142</v>
      </c>
      <c r="T30" s="31">
        <v>41879</v>
      </c>
      <c r="U30" s="30" t="s">
        <v>143</v>
      </c>
      <c r="V30" s="32" t="s">
        <v>144</v>
      </c>
      <c r="W30" s="33"/>
      <c r="X30" s="32" t="s">
        <v>144</v>
      </c>
      <c r="Y30" s="34">
        <v>10</v>
      </c>
      <c r="Z30" s="33"/>
      <c r="AA30" s="33"/>
      <c r="AB30" s="34">
        <v>526.67999999999995</v>
      </c>
      <c r="AC30" s="58" t="e">
        <f>MATCH(AD30,$M$3:$M$566,0)</f>
        <v>#N/A</v>
      </c>
      <c r="AD30" s="27">
        <f t="shared" si="0"/>
        <v>5266.8</v>
      </c>
      <c r="AE30" s="27">
        <f t="shared" si="0"/>
        <v>10</v>
      </c>
      <c r="AF30" s="27">
        <f t="shared" si="2"/>
        <v>526.67999999999995</v>
      </c>
    </row>
    <row r="31" spans="1:32" ht="42.75" x14ac:dyDescent="0.25">
      <c r="A31" s="13">
        <v>35</v>
      </c>
      <c r="B31" s="13" t="s">
        <v>47</v>
      </c>
      <c r="C31" s="60" t="s">
        <v>145</v>
      </c>
      <c r="D31" s="13" t="s">
        <v>146</v>
      </c>
      <c r="E31" s="14">
        <v>41843</v>
      </c>
      <c r="F31" s="15" t="s">
        <v>147</v>
      </c>
      <c r="G31" s="43">
        <v>53606.8</v>
      </c>
      <c r="H31" s="17">
        <v>0.25</v>
      </c>
      <c r="I31" s="18">
        <f t="shared" si="1"/>
        <v>13401.7</v>
      </c>
      <c r="J31" s="28" t="s">
        <v>95</v>
      </c>
      <c r="K31" s="20" t="s">
        <v>96</v>
      </c>
      <c r="L31" s="56" t="e">
        <f t="array" ref="L31">INDEX(P$3:P$994,MATCH("*"&amp;RIGHTB($C31,9)&amp;"*",$S$3:$S$994&amp;"",))</f>
        <v>#N/A</v>
      </c>
      <c r="M31" s="56" t="e">
        <f t="array" ref="M31">INDEX(AD$3:AD$994,MATCH("*"&amp;RIGHTB($C31,9)&amp;"*",$S$3:$S$994&amp;"",))</f>
        <v>#N/A</v>
      </c>
      <c r="N31" s="56" t="e">
        <f t="array" ref="N31">INDEX(AE$3:AE$994,MATCH("*"&amp;RIGHTB($C31,9)&amp;"*",$S$3:$S$994&amp;"",))</f>
        <v>#N/A</v>
      </c>
      <c r="O31" s="56" t="e">
        <f t="array" ref="O31">INDEX(AF$3:AF$994,MATCH("*"&amp;RIGHTB($C31,9)&amp;"*",$S$3:$S$994&amp;"",))</f>
        <v>#N/A</v>
      </c>
      <c r="V31" s="7"/>
    </row>
    <row r="32" spans="1:32" ht="32.25" x14ac:dyDescent="0.25">
      <c r="A32" s="13">
        <v>36</v>
      </c>
      <c r="B32" s="13" t="s">
        <v>100</v>
      </c>
      <c r="C32" s="60" t="s">
        <v>148</v>
      </c>
      <c r="D32" s="13" t="s">
        <v>149</v>
      </c>
      <c r="E32" s="14">
        <v>41823</v>
      </c>
      <c r="F32" s="15" t="s">
        <v>150</v>
      </c>
      <c r="G32" s="43">
        <v>1100</v>
      </c>
      <c r="H32" s="17">
        <v>0.25</v>
      </c>
      <c r="I32" s="18">
        <f t="shared" si="1"/>
        <v>275</v>
      </c>
      <c r="J32" s="28" t="s">
        <v>95</v>
      </c>
      <c r="K32" s="20" t="s">
        <v>96</v>
      </c>
      <c r="L32" s="56" t="e">
        <f t="array" ref="L32">INDEX(P$3:P$994,MATCH("*"&amp;RIGHTB($C32,9)&amp;"*",$S$3:$S$994&amp;"",))</f>
        <v>#N/A</v>
      </c>
      <c r="M32" s="56" t="e">
        <f t="array" ref="M32">INDEX(AD$3:AD$994,MATCH("*"&amp;RIGHTB($C32,9)&amp;"*",$S$3:$S$994&amp;"",))</f>
        <v>#N/A</v>
      </c>
      <c r="N32" s="56" t="e">
        <f t="array" ref="N32">INDEX(AE$3:AE$994,MATCH("*"&amp;RIGHTB($C32,9)&amp;"*",$S$3:$S$994&amp;"",))</f>
        <v>#N/A</v>
      </c>
      <c r="O32" s="56" t="e">
        <f t="array" ref="O32">INDEX(AF$3:AF$994,MATCH("*"&amp;RIGHTB($C32,9)&amp;"*",$S$3:$S$994&amp;"",))</f>
        <v>#N/A</v>
      </c>
      <c r="V32" s="7"/>
    </row>
    <row r="33" spans="1:22" ht="32.25" x14ac:dyDescent="0.25">
      <c r="A33" s="46">
        <v>37</v>
      </c>
      <c r="B33" s="46" t="s">
        <v>20</v>
      </c>
      <c r="C33" s="61" t="s">
        <v>151</v>
      </c>
      <c r="D33" s="46" t="s">
        <v>152</v>
      </c>
      <c r="E33" s="47">
        <v>41873</v>
      </c>
      <c r="F33" s="48" t="s">
        <v>153</v>
      </c>
      <c r="G33" s="49">
        <v>8058.2</v>
      </c>
      <c r="H33" s="50">
        <v>0.1</v>
      </c>
      <c r="I33" s="51">
        <f t="shared" si="1"/>
        <v>805.82</v>
      </c>
      <c r="J33" s="52" t="s">
        <v>78</v>
      </c>
      <c r="K33" s="53"/>
      <c r="L33" s="56" t="e">
        <f t="array" ref="L33">INDEX(P$3:P$994,MATCH("*"&amp;RIGHTB($C33,9)&amp;"*",$S$3:$S$994&amp;"",))</f>
        <v>#N/A</v>
      </c>
      <c r="M33" s="56" t="e">
        <f t="array" ref="M33">INDEX(AD$3:AD$994,MATCH("*"&amp;RIGHTB($C33,9)&amp;"*",$S$3:$S$994&amp;"",))</f>
        <v>#N/A</v>
      </c>
      <c r="N33" s="56" t="e">
        <f t="array" ref="N33">INDEX(AE$3:AE$994,MATCH("*"&amp;RIGHTB($C33,9)&amp;"*",$S$3:$S$994&amp;"",))</f>
        <v>#N/A</v>
      </c>
      <c r="O33" s="56" t="e">
        <f t="array" ref="O33">INDEX(AF$3:AF$994,MATCH("*"&amp;RIGHTB($C33,9)&amp;"*",$S$3:$S$994&amp;"",))</f>
        <v>#N/A</v>
      </c>
      <c r="V33" s="7"/>
    </row>
    <row r="34" spans="1:22" ht="21.75" x14ac:dyDescent="0.25">
      <c r="A34" s="35">
        <v>38</v>
      </c>
      <c r="B34" s="35" t="s">
        <v>20</v>
      </c>
      <c r="C34" s="62" t="s">
        <v>154</v>
      </c>
      <c r="D34" s="35" t="s">
        <v>155</v>
      </c>
      <c r="E34" s="36">
        <v>41845</v>
      </c>
      <c r="F34" s="37" t="s">
        <v>156</v>
      </c>
      <c r="G34" s="38">
        <v>3168</v>
      </c>
      <c r="H34" s="39">
        <v>0</v>
      </c>
      <c r="I34" s="40">
        <f t="shared" si="1"/>
        <v>0</v>
      </c>
      <c r="J34" s="41" t="s">
        <v>31</v>
      </c>
      <c r="K34" s="54">
        <v>41843</v>
      </c>
      <c r="L34" s="56" t="e">
        <f t="array" ref="L34">INDEX(P$3:P$994,MATCH("*"&amp;RIGHTB($C34,9)&amp;"*",$S$3:$S$994&amp;"",))</f>
        <v>#N/A</v>
      </c>
      <c r="M34" s="56" t="e">
        <f t="array" ref="M34">INDEX(AD$3:AD$994,MATCH("*"&amp;RIGHTB($C34,9)&amp;"*",$S$3:$S$994&amp;"",))</f>
        <v>#N/A</v>
      </c>
      <c r="N34" s="56" t="e">
        <f t="array" ref="N34">INDEX(AE$3:AE$994,MATCH("*"&amp;RIGHTB($C34,9)&amp;"*",$S$3:$S$994&amp;"",))</f>
        <v>#N/A</v>
      </c>
      <c r="O34" s="56" t="e">
        <f t="array" ref="O34">INDEX(AF$3:AF$994,MATCH("*"&amp;RIGHTB($C34,9)&amp;"*",$S$3:$S$994&amp;"",))</f>
        <v>#N/A</v>
      </c>
      <c r="V34" s="7"/>
    </row>
    <row r="35" spans="1:22" ht="21.75" x14ac:dyDescent="0.25">
      <c r="A35" s="13">
        <v>39</v>
      </c>
      <c r="B35" s="13" t="s">
        <v>20</v>
      </c>
      <c r="C35" s="60" t="s">
        <v>157</v>
      </c>
      <c r="D35" s="13" t="s">
        <v>158</v>
      </c>
      <c r="E35" s="14">
        <v>41848</v>
      </c>
      <c r="F35" s="15" t="s">
        <v>159</v>
      </c>
      <c r="G35" s="43">
        <v>2613.6</v>
      </c>
      <c r="H35" s="17">
        <v>0.1</v>
      </c>
      <c r="I35" s="18">
        <f t="shared" si="1"/>
        <v>261.36</v>
      </c>
      <c r="J35" s="28" t="s">
        <v>95</v>
      </c>
      <c r="K35" s="20" t="s">
        <v>96</v>
      </c>
      <c r="L35" s="56" t="e">
        <f t="array" ref="L35">INDEX(P$3:P$994,MATCH("*"&amp;RIGHTB($C35,9)&amp;"*",$S$3:$S$994&amp;"",))</f>
        <v>#N/A</v>
      </c>
      <c r="M35" s="56" t="e">
        <f t="array" ref="M35">INDEX(AD$3:AD$994,MATCH("*"&amp;RIGHTB($C35,9)&amp;"*",$S$3:$S$994&amp;"",))</f>
        <v>#N/A</v>
      </c>
      <c r="N35" s="56" t="e">
        <f t="array" ref="N35">INDEX(AE$3:AE$994,MATCH("*"&amp;RIGHTB($C35,9)&amp;"*",$S$3:$S$994&amp;"",))</f>
        <v>#N/A</v>
      </c>
      <c r="O35" s="56" t="e">
        <f t="array" ref="O35">INDEX(AF$3:AF$994,MATCH("*"&amp;RIGHTB($C35,9)&amp;"*",$S$3:$S$994&amp;"",))</f>
        <v>#N/A</v>
      </c>
      <c r="V35" s="7"/>
    </row>
    <row r="36" spans="1:22" ht="32.25" x14ac:dyDescent="0.25">
      <c r="A36" s="13">
        <v>40</v>
      </c>
      <c r="B36" s="13" t="s">
        <v>20</v>
      </c>
      <c r="C36" s="60" t="s">
        <v>160</v>
      </c>
      <c r="D36" s="13" t="s">
        <v>161</v>
      </c>
      <c r="E36" s="14">
        <v>41849</v>
      </c>
      <c r="F36" s="15" t="s">
        <v>162</v>
      </c>
      <c r="G36" s="43">
        <v>3168</v>
      </c>
      <c r="H36" s="17">
        <v>0.1</v>
      </c>
      <c r="I36" s="18">
        <f t="shared" si="1"/>
        <v>316.8</v>
      </c>
      <c r="J36" s="28" t="s">
        <v>95</v>
      </c>
      <c r="K36" s="20" t="s">
        <v>96</v>
      </c>
      <c r="L36" s="56" t="e">
        <f t="array" ref="L36">INDEX(P$3:P$994,MATCH("*"&amp;RIGHTB($C36,9)&amp;"*",$S$3:$S$994&amp;"",))</f>
        <v>#N/A</v>
      </c>
      <c r="M36" s="56" t="e">
        <f t="array" ref="M36">INDEX(AD$3:AD$994,MATCH("*"&amp;RIGHTB($C36,9)&amp;"*",$S$3:$S$994&amp;"",))</f>
        <v>#N/A</v>
      </c>
      <c r="N36" s="56" t="e">
        <f t="array" ref="N36">INDEX(AE$3:AE$994,MATCH("*"&amp;RIGHTB($C36,9)&amp;"*",$S$3:$S$994&amp;"",))</f>
        <v>#N/A</v>
      </c>
      <c r="O36" s="56" t="e">
        <f t="array" ref="O36">INDEX(AF$3:AF$994,MATCH("*"&amp;RIGHTB($C36,9)&amp;"*",$S$3:$S$994&amp;"",))</f>
        <v>#N/A</v>
      </c>
      <c r="V36" s="7"/>
    </row>
    <row r="37" spans="1:22" ht="42.75" x14ac:dyDescent="0.25">
      <c r="A37" s="13">
        <v>41</v>
      </c>
      <c r="B37" s="13" t="s">
        <v>20</v>
      </c>
      <c r="C37" s="60" t="s">
        <v>163</v>
      </c>
      <c r="D37" s="13" t="s">
        <v>164</v>
      </c>
      <c r="E37" s="14">
        <v>41845</v>
      </c>
      <c r="F37" s="15" t="s">
        <v>165</v>
      </c>
      <c r="G37" s="43">
        <v>2772</v>
      </c>
      <c r="H37" s="17">
        <v>0.1</v>
      </c>
      <c r="I37" s="18">
        <f t="shared" si="1"/>
        <v>277.2</v>
      </c>
      <c r="J37" s="28" t="s">
        <v>95</v>
      </c>
      <c r="K37" s="20" t="s">
        <v>96</v>
      </c>
      <c r="L37" s="56" t="e">
        <f t="array" ref="L37">INDEX(P$3:P$994,MATCH("*"&amp;RIGHTB($C37,9)&amp;"*",$S$3:$S$994&amp;"",))</f>
        <v>#N/A</v>
      </c>
      <c r="M37" s="56" t="e">
        <f t="array" ref="M37">INDEX(AD$3:AD$994,MATCH("*"&amp;RIGHTB($C37,9)&amp;"*",$S$3:$S$994&amp;"",))</f>
        <v>#N/A</v>
      </c>
      <c r="N37" s="56" t="e">
        <f t="array" ref="N37">INDEX(AE$3:AE$994,MATCH("*"&amp;RIGHTB($C37,9)&amp;"*",$S$3:$S$994&amp;"",))</f>
        <v>#N/A</v>
      </c>
      <c r="O37" s="56" t="e">
        <f t="array" ref="O37">INDEX(AF$3:AF$994,MATCH("*"&amp;RIGHTB($C37,9)&amp;"*",$S$3:$S$994&amp;"",))</f>
        <v>#N/A</v>
      </c>
      <c r="V37" s="7"/>
    </row>
    <row r="38" spans="1:22" ht="42.75" x14ac:dyDescent="0.25">
      <c r="A38" s="13">
        <v>42</v>
      </c>
      <c r="B38" s="13" t="s">
        <v>47</v>
      </c>
      <c r="C38" s="60" t="s">
        <v>166</v>
      </c>
      <c r="D38" s="13" t="s">
        <v>167</v>
      </c>
      <c r="E38" s="14">
        <v>41845</v>
      </c>
      <c r="F38" s="15" t="s">
        <v>165</v>
      </c>
      <c r="G38" s="43">
        <v>26686.7</v>
      </c>
      <c r="H38" s="17">
        <v>0.25</v>
      </c>
      <c r="I38" s="18">
        <f t="shared" si="1"/>
        <v>6671.6750000000002</v>
      </c>
      <c r="J38" s="28" t="s">
        <v>95</v>
      </c>
      <c r="K38" s="20" t="s">
        <v>96</v>
      </c>
      <c r="L38" s="56" t="e">
        <f t="array" ref="L38">INDEX(P$3:P$994,MATCH("*"&amp;RIGHTB($C38,9)&amp;"*",$S$3:$S$994&amp;"",))</f>
        <v>#N/A</v>
      </c>
      <c r="M38" s="56" t="e">
        <f t="array" ref="M38">INDEX(AD$3:AD$994,MATCH("*"&amp;RIGHTB($C38,9)&amp;"*",$S$3:$S$994&amp;"",))</f>
        <v>#N/A</v>
      </c>
      <c r="N38" s="56" t="e">
        <f t="array" ref="N38">INDEX(AE$3:AE$994,MATCH("*"&amp;RIGHTB($C38,9)&amp;"*",$S$3:$S$994&amp;"",))</f>
        <v>#N/A</v>
      </c>
      <c r="O38" s="56" t="e">
        <f t="array" ref="O38">INDEX(AF$3:AF$994,MATCH("*"&amp;RIGHTB($C38,9)&amp;"*",$S$3:$S$994&amp;"",))</f>
        <v>#N/A</v>
      </c>
      <c r="V38" s="7"/>
    </row>
    <row r="39" spans="1:22" ht="32.25" x14ac:dyDescent="0.25">
      <c r="A39" s="46">
        <v>43</v>
      </c>
      <c r="B39" s="46" t="s">
        <v>20</v>
      </c>
      <c r="C39" s="61" t="s">
        <v>168</v>
      </c>
      <c r="D39" s="46" t="s">
        <v>169</v>
      </c>
      <c r="E39" s="47">
        <v>41857</v>
      </c>
      <c r="F39" s="48" t="s">
        <v>170</v>
      </c>
      <c r="G39" s="49">
        <v>2376</v>
      </c>
      <c r="H39" s="50">
        <v>0.1</v>
      </c>
      <c r="I39" s="51">
        <f t="shared" si="1"/>
        <v>237.60000000000002</v>
      </c>
      <c r="J39" s="52" t="s">
        <v>78</v>
      </c>
      <c r="K39" s="53"/>
      <c r="L39" s="56" t="e">
        <f t="array" ref="L39">INDEX(P$3:P$994,MATCH("*"&amp;RIGHTB($C39,9)&amp;"*",$S$3:$S$994&amp;"",))</f>
        <v>#N/A</v>
      </c>
      <c r="M39" s="56" t="e">
        <f t="array" ref="M39">INDEX(AD$3:AD$994,MATCH("*"&amp;RIGHTB($C39,9)&amp;"*",$S$3:$S$994&amp;"",))</f>
        <v>#N/A</v>
      </c>
      <c r="N39" s="56" t="e">
        <f t="array" ref="N39">INDEX(AE$3:AE$994,MATCH("*"&amp;RIGHTB($C39,9)&amp;"*",$S$3:$S$994&amp;"",))</f>
        <v>#N/A</v>
      </c>
      <c r="O39" s="56" t="e">
        <f t="array" ref="O39">INDEX(AF$3:AF$994,MATCH("*"&amp;RIGHTB($C39,9)&amp;"*",$S$3:$S$994&amp;"",))</f>
        <v>#N/A</v>
      </c>
      <c r="V39" s="7"/>
    </row>
    <row r="40" spans="1:22" x14ac:dyDescent="0.25">
      <c r="V40" s="7"/>
    </row>
    <row r="41" spans="1:22" x14ac:dyDescent="0.25">
      <c r="V41" s="7"/>
    </row>
    <row r="42" spans="1:22" x14ac:dyDescent="0.25">
      <c r="V42" s="7"/>
    </row>
  </sheetData>
  <mergeCells count="1">
    <mergeCell ref="B1:I1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2015-04-04T10:08:26Z</dcterms:created>
  <dcterms:modified xsi:type="dcterms:W3CDTF">2015-04-04T10:21:53Z</dcterms:modified>
</cp:coreProperties>
</file>