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vartira\family\Оплата\Дети_ЛАД\БУЗ-1 8-20\Газ\"/>
    </mc:Choice>
  </mc:AlternateContent>
  <xr:revisionPtr revIDLastSave="0" documentId="13_ncr:1_{2BCC2F17-3DEF-4E53-82B5-C30D98A547F6}" xr6:coauthVersionLast="47" xr6:coauthVersionMax="47" xr10:uidLastSave="{00000000-0000-0000-0000-000000000000}"/>
  <bookViews>
    <workbookView xWindow="9317" yWindow="7780" windowWidth="26567" windowHeight="12013" activeTab="1" xr2:uid="{FFA601C0-29CB-4702-8B71-1446253E3D37}"/>
  </bookViews>
  <sheets>
    <sheet name="квартира" sheetId="2" r:id="rId1"/>
    <sheet name="Тариф" sheetId="6" r:id="rId2"/>
    <sheet name="Формула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4" i="2"/>
  <c r="F11" i="2"/>
  <c r="F12" i="2"/>
  <c r="D11" i="2"/>
  <c r="D14" i="2"/>
  <c r="D13" i="2"/>
  <c r="D12" i="2"/>
</calcChain>
</file>

<file path=xl/sharedStrings.xml><?xml version="1.0" encoding="utf-8"?>
<sst xmlns="http://schemas.openxmlformats.org/spreadsheetml/2006/main" count="27" uniqueCount="22">
  <si>
    <t>Период</t>
  </si>
  <si>
    <t>Разница показаний</t>
  </si>
  <si>
    <t>Показание счётчика</t>
  </si>
  <si>
    <t>0-100</t>
  </si>
  <si>
    <t>101-2500</t>
  </si>
  <si>
    <t>2501-5000</t>
  </si>
  <si>
    <t>5001-10000</t>
  </si>
  <si>
    <t>10001 и более</t>
  </si>
  <si>
    <t>летний период (март-октябрь)</t>
  </si>
  <si>
    <t>зимний период (ноябрь-февраль)</t>
  </si>
  <si>
    <t>0-500</t>
  </si>
  <si>
    <t>501-2500</t>
  </si>
  <si>
    <t>Социальная норма на газ (с 01.05.2024)</t>
  </si>
  <si>
    <t>Оплата потребителем</t>
  </si>
  <si>
    <t>дата</t>
  </si>
  <si>
    <t>сумма</t>
  </si>
  <si>
    <t>Дата снятия показания счётчика</t>
  </si>
  <si>
    <t>Формула расчёта по оплате израсходованного газа</t>
  </si>
  <si>
    <t>ЕСЛИ(D11&gt;0;ЕСЛИ(D11&lt;=100;D11*Тариф!$B$3;ЕСЛИ(D11&lt;=2500;100*Тариф!$B$3+(D11-100)*Тариф!$B$4;ЕСЛИ(D11&lt;=5000;100*Тариф!$B$3+2400*Тариф!$B$4+(D11-5000)*Тариф!$B$5)));2)</t>
  </si>
  <si>
    <t>ЕСЛИ(D11&gt;0;ЕСЛИ(D11&lt;=500;D11*Тариф!$B$9;ЕСЛИ(D11&lt;=2500;500*Тариф!$B$9+(D11-500)*Тариф!$B$10;ЕСЛИ(D11&lt;=5000;500*Тариф!$B$9+2000*Тариф!$B$10+(D11-5000)*Тариф!$B$11)));2)</t>
  </si>
  <si>
    <t>куб. м</t>
  </si>
  <si>
    <t>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</si>
</sst>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[$-419]d\ mmm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5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</cellStyleXfs>
  <cellXfs count="58">
    <xf numFmtId="0" fontId="0" fillId="0" borderId="0" xfId="0"/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164" fontId="1" fillId="4" borderId="10" xfId="3" applyNumberFormat="1" applyBorder="1" applyAlignment="1">
      <alignment horizontal="justify" vertical="center"/>
    </xf>
    <xf numFmtId="164" fontId="1" fillId="3" borderId="10" xfId="2" applyNumberFormat="1" applyBorder="1" applyAlignment="1">
      <alignment horizontal="justify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5" fillId="5" borderId="9" xfId="4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0" fontId="0" fillId="0" borderId="21" xfId="0" applyBorder="1"/>
    <xf numFmtId="0" fontId="6" fillId="0" borderId="21" xfId="0" applyFont="1" applyBorder="1" applyAlignment="1">
      <alignment horizontal="center" vertical="center"/>
    </xf>
    <xf numFmtId="0" fontId="0" fillId="0" borderId="22" xfId="0" applyBorder="1"/>
    <xf numFmtId="0" fontId="9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5" borderId="16" xfId="4" applyBorder="1" applyAlignment="1">
      <alignment horizontal="left" vertical="center"/>
    </xf>
    <xf numFmtId="0" fontId="5" fillId="5" borderId="17" xfId="4" applyBorder="1" applyAlignment="1">
      <alignment horizontal="center" vertical="center"/>
    </xf>
    <xf numFmtId="0" fontId="5" fillId="5" borderId="10" xfId="4" applyBorder="1" applyAlignment="1">
      <alignment horizontal="left" vertical="center"/>
    </xf>
    <xf numFmtId="0" fontId="5" fillId="5" borderId="11" xfId="4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1" fillId="2" borderId="16" xfId="1" applyNumberFormat="1" applyBorder="1" applyAlignment="1">
      <alignment horizontal="justify" vertical="center"/>
    </xf>
    <xf numFmtId="165" fontId="3" fillId="0" borderId="24" xfId="0" quotePrefix="1" applyNumberFormat="1" applyFont="1" applyBorder="1" applyAlignment="1">
      <alignment horizontal="center" vertical="center" wrapText="1"/>
    </xf>
    <xf numFmtId="0" fontId="0" fillId="0" borderId="24" xfId="0" applyBorder="1"/>
    <xf numFmtId="0" fontId="4" fillId="0" borderId="24" xfId="0" applyFont="1" applyBorder="1" applyAlignment="1">
      <alignment horizontal="center" vertical="center" wrapText="1"/>
    </xf>
    <xf numFmtId="166" fontId="0" fillId="0" borderId="24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1" fillId="6" borderId="24" xfId="5" applyNumberFormat="1" applyBorder="1" applyAlignment="1">
      <alignment horizontal="left" vertical="center"/>
    </xf>
    <xf numFmtId="164" fontId="1" fillId="6" borderId="9" xfId="5" applyNumberFormat="1" applyBorder="1" applyAlignment="1">
      <alignment horizontal="left" vertical="center"/>
    </xf>
    <xf numFmtId="164" fontId="1" fillId="6" borderId="7" xfId="5" applyNumberFormat="1" applyBorder="1" applyAlignment="1">
      <alignment horizontal="justify" vertical="center"/>
    </xf>
    <xf numFmtId="0" fontId="5" fillId="5" borderId="9" xfId="4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6">
    <cellStyle name="40% — акцент2" xfId="1" builtinId="35"/>
    <cellStyle name="40% — акцент5" xfId="5" builtinId="47"/>
    <cellStyle name="40% — акцент6" xfId="3" builtinId="51"/>
    <cellStyle name="60% — акцент4" xfId="2" builtinId="44"/>
    <cellStyle name="Нейтральный" xfId="4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6359-1224-4232-B1DC-4B94EFC90636}">
  <dimension ref="A1:F14"/>
  <sheetViews>
    <sheetView workbookViewId="0">
      <selection activeCell="K6" sqref="K6"/>
    </sheetView>
  </sheetViews>
  <sheetFormatPr defaultRowHeight="14.5" x14ac:dyDescent="0.35"/>
  <cols>
    <col min="1" max="1" width="12.9140625" customWidth="1"/>
    <col min="2" max="2" width="14.83203125" customWidth="1"/>
    <col min="3" max="3" width="10.4140625" customWidth="1"/>
    <col min="4" max="4" width="12.5" customWidth="1"/>
    <col min="5" max="5" width="10" customWidth="1"/>
    <col min="6" max="6" width="11.6640625" customWidth="1"/>
  </cols>
  <sheetData>
    <row r="1" spans="1:6" ht="24.2" customHeight="1" x14ac:dyDescent="0.35">
      <c r="A1" s="28" t="s">
        <v>0</v>
      </c>
      <c r="B1" s="30" t="s">
        <v>16</v>
      </c>
      <c r="C1" s="32" t="s">
        <v>2</v>
      </c>
      <c r="D1" s="34" t="s">
        <v>1</v>
      </c>
      <c r="E1" s="36" t="s">
        <v>13</v>
      </c>
      <c r="F1" s="49"/>
    </row>
    <row r="2" spans="1:6" ht="26.6" customHeight="1" thickBot="1" x14ac:dyDescent="0.4">
      <c r="A2" s="29"/>
      <c r="B2" s="31"/>
      <c r="C2" s="33"/>
      <c r="D2" s="35"/>
      <c r="E2" s="10" t="s">
        <v>14</v>
      </c>
      <c r="F2" s="50" t="s">
        <v>15</v>
      </c>
    </row>
    <row r="3" spans="1:6" ht="14.5" customHeight="1" x14ac:dyDescent="0.35">
      <c r="A3" s="51">
        <v>45292</v>
      </c>
      <c r="B3" s="48"/>
      <c r="C3" s="48"/>
      <c r="D3" s="48"/>
      <c r="E3" s="48"/>
      <c r="F3" s="48"/>
    </row>
    <row r="4" spans="1:6" ht="14.5" customHeight="1" x14ac:dyDescent="0.35">
      <c r="A4" s="52">
        <v>45323</v>
      </c>
      <c r="B4" s="47"/>
      <c r="C4" s="47"/>
      <c r="D4" s="47"/>
      <c r="E4" s="47"/>
      <c r="F4" s="47"/>
    </row>
    <row r="5" spans="1:6" ht="14.5" customHeight="1" x14ac:dyDescent="0.35">
      <c r="A5" s="42">
        <v>45352</v>
      </c>
      <c r="B5" s="47"/>
      <c r="C5" s="47"/>
      <c r="D5" s="47"/>
      <c r="E5" s="47"/>
      <c r="F5" s="47"/>
    </row>
    <row r="6" spans="1:6" ht="14.5" customHeight="1" x14ac:dyDescent="0.35">
      <c r="A6" s="42">
        <v>45383</v>
      </c>
      <c r="B6" s="47"/>
      <c r="C6" s="47"/>
      <c r="D6" s="47"/>
      <c r="E6" s="47"/>
      <c r="F6" s="47"/>
    </row>
    <row r="7" spans="1:6" ht="14.5" customHeight="1" x14ac:dyDescent="0.35">
      <c r="A7" s="42">
        <v>45413</v>
      </c>
      <c r="B7" s="43"/>
      <c r="C7" s="44"/>
      <c r="D7" s="45"/>
      <c r="E7" s="44"/>
      <c r="F7" s="46"/>
    </row>
    <row r="8" spans="1:6" x14ac:dyDescent="0.35">
      <c r="A8" s="4">
        <v>45444</v>
      </c>
      <c r="B8" s="1"/>
      <c r="C8" s="2"/>
      <c r="D8" s="2"/>
      <c r="E8" s="3"/>
      <c r="F8" s="17"/>
    </row>
    <row r="9" spans="1:6" x14ac:dyDescent="0.35">
      <c r="A9" s="4">
        <v>45474</v>
      </c>
      <c r="B9" s="1"/>
      <c r="C9" s="2"/>
      <c r="D9" s="2"/>
      <c r="E9" s="3"/>
      <c r="F9" s="17"/>
    </row>
    <row r="10" spans="1:6" x14ac:dyDescent="0.35">
      <c r="A10" s="4">
        <v>45505</v>
      </c>
      <c r="B10" s="1">
        <v>45534</v>
      </c>
      <c r="C10" s="2">
        <v>39</v>
      </c>
      <c r="D10" s="2"/>
      <c r="E10" s="3"/>
      <c r="F10" s="17"/>
    </row>
    <row r="11" spans="1:6" x14ac:dyDescent="0.35">
      <c r="A11" s="5">
        <v>45536</v>
      </c>
      <c r="B11" s="41">
        <v>45564</v>
      </c>
      <c r="C11" s="2">
        <v>78</v>
      </c>
      <c r="D11" s="2">
        <f>C11-C10</f>
        <v>39</v>
      </c>
      <c r="E11" s="3"/>
      <c r="F11" s="17">
        <f>IF(D11&gt;0,IF(D11&lt;=100,D11*Тариф!$B$4,IF(D11&lt;=2500,100*Тариф!$B$4+(D11-100)*Тариф!$B$5,IF(D11&lt;=5000,100*Тариф!$B$4+2400*Тариф!$B$5+(D11-5000)*Тариф!$B$6))),2)</f>
        <v>25350</v>
      </c>
    </row>
    <row r="12" spans="1:6" x14ac:dyDescent="0.35">
      <c r="A12" s="5">
        <v>45566</v>
      </c>
      <c r="B12" s="1">
        <v>45593</v>
      </c>
      <c r="C12" s="2">
        <v>129</v>
      </c>
      <c r="D12" s="2">
        <f>C12-C11</f>
        <v>51</v>
      </c>
      <c r="E12" s="3"/>
      <c r="F12" s="17">
        <f>IF(D12&gt;0,IF(D12&lt;=100,D12*Тариф!$B$4,IF(D12&lt;=2500,100*Тариф!$B$4+(D12-100)*Тариф!$B$5,IF(D12&lt;=5000,100*Тариф!$B$4+2400*Тариф!$B$5+(D12-5000)*Тариф!$B$6))),2)</f>
        <v>33150</v>
      </c>
    </row>
    <row r="13" spans="1:6" x14ac:dyDescent="0.35">
      <c r="A13" s="5">
        <v>45597</v>
      </c>
      <c r="B13" s="1">
        <v>45257</v>
      </c>
      <c r="C13" s="2">
        <v>350</v>
      </c>
      <c r="D13" s="2">
        <f>C13-C12</f>
        <v>221</v>
      </c>
      <c r="E13" s="3"/>
      <c r="F13" s="17">
        <f>IF(D13&gt;0,IF(D13&lt;=500,D13*Тариф!$B$10,IF(D13&lt;=2500,500*Тариф!$B$10+(D13-500)*Тариф!$B$11,IF(D13&lt;=5000,500*Тариф!$B$10+2000*Тариф!$B$11+(D13-5000)*Тариф!$B$12))),2)</f>
        <v>143650</v>
      </c>
    </row>
    <row r="14" spans="1:6" ht="15" thickBot="1" x14ac:dyDescent="0.4">
      <c r="A14" s="53">
        <v>45627</v>
      </c>
      <c r="B14" s="8">
        <v>45288</v>
      </c>
      <c r="C14" s="7">
        <v>1250</v>
      </c>
      <c r="D14" s="7">
        <f>C14-C13</f>
        <v>900</v>
      </c>
      <c r="E14" s="6"/>
      <c r="F14" s="18">
        <f>IF(D14&gt;0,IF(D14&lt;=500,D14*Тариф!$B$10,IF(D14&lt;=2500,500*Тариф!$B$10+(D14-500)*Тариф!$B$11,IF(D14&lt;=5000,500*Тариф!$B$10+2000*Тариф!$B$11+(D14-5000)*Тариф!$B$12))),2)</f>
        <v>925000</v>
      </c>
    </row>
  </sheetData>
  <mergeCells count="5">
    <mergeCell ref="A1:A2"/>
    <mergeCell ref="B1:B2"/>
    <mergeCell ref="C1:C2"/>
    <mergeCell ref="D1:D2"/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C181-24F5-4208-B509-E91AC7F1C2DE}">
  <dimension ref="A1:B14"/>
  <sheetViews>
    <sheetView tabSelected="1" workbookViewId="0">
      <selection activeCell="F4" sqref="F4"/>
    </sheetView>
  </sheetViews>
  <sheetFormatPr defaultRowHeight="14.5" x14ac:dyDescent="0.35"/>
  <cols>
    <col min="1" max="1" width="18.75" customWidth="1"/>
    <col min="2" max="2" width="14.58203125" customWidth="1"/>
  </cols>
  <sheetData>
    <row r="1" spans="1:2" ht="19.45" customHeight="1" thickBot="1" x14ac:dyDescent="0.4">
      <c r="A1" s="39" t="s">
        <v>12</v>
      </c>
      <c r="B1" s="40"/>
    </row>
    <row r="2" spans="1:2" x14ac:dyDescent="0.35">
      <c r="A2" s="55" t="s">
        <v>8</v>
      </c>
      <c r="B2" s="56"/>
    </row>
    <row r="3" spans="1:2" x14ac:dyDescent="0.35">
      <c r="A3" s="57" t="s">
        <v>20</v>
      </c>
      <c r="B3" s="57" t="s">
        <v>21</v>
      </c>
    </row>
    <row r="4" spans="1:2" x14ac:dyDescent="0.35">
      <c r="A4" s="54" t="s">
        <v>3</v>
      </c>
      <c r="B4" s="9">
        <v>650</v>
      </c>
    </row>
    <row r="5" spans="1:2" x14ac:dyDescent="0.35">
      <c r="A5" s="54" t="s">
        <v>4</v>
      </c>
      <c r="B5" s="9">
        <v>1500</v>
      </c>
    </row>
    <row r="6" spans="1:2" x14ac:dyDescent="0.35">
      <c r="A6" s="26" t="s">
        <v>5</v>
      </c>
      <c r="B6" s="27">
        <v>1950</v>
      </c>
    </row>
    <row r="7" spans="1:2" x14ac:dyDescent="0.35">
      <c r="A7" s="11" t="s">
        <v>6</v>
      </c>
      <c r="B7" s="12">
        <v>2275</v>
      </c>
    </row>
    <row r="8" spans="1:2" ht="15" thickBot="1" x14ac:dyDescent="0.4">
      <c r="A8" s="15" t="s">
        <v>7</v>
      </c>
      <c r="B8" s="16">
        <v>2600</v>
      </c>
    </row>
    <row r="9" spans="1:2" ht="15" thickBot="1" x14ac:dyDescent="0.4">
      <c r="A9" s="37" t="s">
        <v>9</v>
      </c>
      <c r="B9" s="38"/>
    </row>
    <row r="10" spans="1:2" x14ac:dyDescent="0.35">
      <c r="A10" s="24" t="s">
        <v>10</v>
      </c>
      <c r="B10" s="25">
        <v>650</v>
      </c>
    </row>
    <row r="11" spans="1:2" x14ac:dyDescent="0.35">
      <c r="A11" s="26" t="s">
        <v>11</v>
      </c>
      <c r="B11" s="27">
        <v>1500</v>
      </c>
    </row>
    <row r="12" spans="1:2" x14ac:dyDescent="0.35">
      <c r="A12" s="26" t="s">
        <v>5</v>
      </c>
      <c r="B12" s="27">
        <v>1950</v>
      </c>
    </row>
    <row r="13" spans="1:2" x14ac:dyDescent="0.35">
      <c r="A13" s="11" t="s">
        <v>6</v>
      </c>
      <c r="B13" s="12">
        <v>2275</v>
      </c>
    </row>
    <row r="14" spans="1:2" ht="15" thickBot="1" x14ac:dyDescent="0.4">
      <c r="A14" s="13" t="s">
        <v>7</v>
      </c>
      <c r="B14" s="14">
        <v>2600</v>
      </c>
    </row>
  </sheetData>
  <mergeCells count="3">
    <mergeCell ref="A2:B2"/>
    <mergeCell ref="A9:B9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6080-6CF8-4FE1-87E0-57946C23FFA4}">
  <dimension ref="A1:A5"/>
  <sheetViews>
    <sheetView workbookViewId="0">
      <selection activeCell="A17" sqref="A17"/>
    </sheetView>
  </sheetViews>
  <sheetFormatPr defaultRowHeight="14.5" x14ac:dyDescent="0.35"/>
  <cols>
    <col min="1" max="1" width="161.5" customWidth="1"/>
  </cols>
  <sheetData>
    <row r="1" spans="1:1" ht="15" thickBot="1" x14ac:dyDescent="0.4">
      <c r="A1" s="23" t="s">
        <v>17</v>
      </c>
    </row>
    <row r="2" spans="1:1" x14ac:dyDescent="0.35">
      <c r="A2" s="22" t="s">
        <v>8</v>
      </c>
    </row>
    <row r="3" spans="1:1" x14ac:dyDescent="0.35">
      <c r="A3" s="19" t="s">
        <v>18</v>
      </c>
    </row>
    <row r="4" spans="1:1" x14ac:dyDescent="0.35">
      <c r="A4" s="20" t="s">
        <v>9</v>
      </c>
    </row>
    <row r="5" spans="1:1" ht="15" thickBot="1" x14ac:dyDescent="0.4">
      <c r="A5" s="2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квартира</vt:lpstr>
      <vt:lpstr>Тариф</vt:lpstr>
      <vt:lpstr>Формула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IGHome</dc:creator>
  <cp:lastModifiedBy>ST1089</cp:lastModifiedBy>
  <dcterms:created xsi:type="dcterms:W3CDTF">2023-06-30T06:09:09Z</dcterms:created>
  <dcterms:modified xsi:type="dcterms:W3CDTF">2024-10-30T15:04:39Z</dcterms:modified>
</cp:coreProperties>
</file>