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10" windowHeight="9120" activeTab="0"/>
  </bookViews>
  <sheets>
    <sheet name="76780" sheetId="1" r:id="rId1"/>
  </sheets>
  <definedNames>
    <definedName name="_xlnm.Print_Area" localSheetId="0">'76780'!$A$1:$X$18</definedName>
  </definedNames>
  <calcPr fullCalcOnLoad="1"/>
</workbook>
</file>

<file path=xl/sharedStrings.xml><?xml version="1.0" encoding="utf-8"?>
<sst xmlns="http://schemas.openxmlformats.org/spreadsheetml/2006/main" count="43" uniqueCount="40">
  <si>
    <t>ROUTE</t>
  </si>
  <si>
    <t>FUEL</t>
  </si>
  <si>
    <t>DATE</t>
  </si>
  <si>
    <t>DEP.</t>
  </si>
  <si>
    <t>DEST.</t>
  </si>
  <si>
    <t>TOTAL</t>
  </si>
  <si>
    <t>REM.</t>
  </si>
  <si>
    <t>SPEND</t>
  </si>
  <si>
    <t>S</t>
  </si>
  <si>
    <t>Т летное</t>
  </si>
  <si>
    <t>Т блок</t>
  </si>
  <si>
    <t>ГРУЗ        кг</t>
  </si>
  <si>
    <t>№ треб-я</t>
  </si>
  <si>
    <t>Т раб/зем</t>
  </si>
  <si>
    <t>Заправка</t>
  </si>
  <si>
    <t>литры</t>
  </si>
  <si>
    <t>Т    полета</t>
  </si>
  <si>
    <t>Т запуска</t>
  </si>
  <si>
    <t>Т руления</t>
  </si>
  <si>
    <t>Т взлета</t>
  </si>
  <si>
    <t>Т посадки</t>
  </si>
  <si>
    <t>REF. T</t>
  </si>
  <si>
    <t>Т    выкл</t>
  </si>
  <si>
    <t>в часах</t>
  </si>
  <si>
    <t>в сотых</t>
  </si>
  <si>
    <t>Время работы на земле</t>
  </si>
  <si>
    <t>Летное время</t>
  </si>
  <si>
    <t>Заправка литры</t>
  </si>
  <si>
    <t>Груз</t>
  </si>
  <si>
    <t>Блок тайм</t>
  </si>
  <si>
    <t>HUEN</t>
  </si>
  <si>
    <t>HASO</t>
  </si>
  <si>
    <t>Итого:</t>
  </si>
  <si>
    <t>NIL</t>
  </si>
  <si>
    <t>11351</t>
  </si>
  <si>
    <t>40</t>
  </si>
  <si>
    <t>было</t>
  </si>
  <si>
    <t xml:space="preserve">            стало</t>
  </si>
  <si>
    <t>Т летное           всего</t>
  </si>
  <si>
    <t>Т полета           всего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</si>
</sst>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h]:mm:ss;@"/>
    <numFmt numFmtId="174" formatCode="[$-FC19]d\ mmmm\ yyyy\ &quot;г.&quot;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.00"/>
    <numFmt numFmtId="181" formatCode="[h]:mm;@"/>
    <numFmt numFmtId="182" formatCode="[$-F400]h:mm:ss\ AM/PM"/>
  </numFmts>
  <fonts count="5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9"/>
      <name val="Arial Cyr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 Cyr"/>
      <family val="0"/>
    </font>
    <font>
      <b/>
      <sz val="16"/>
      <name val="Arial"/>
      <family val="2"/>
    </font>
    <font>
      <sz val="16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172" fontId="7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1" fillId="34" borderId="14" xfId="0" applyNumberFormat="1" applyFont="1" applyFill="1" applyBorder="1" applyAlignment="1">
      <alignment horizontal="center" vertical="center" wrapText="1"/>
    </xf>
    <xf numFmtId="172" fontId="1" fillId="34" borderId="15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Border="1" applyAlignment="1">
      <alignment horizontal="center" vertical="center" wrapText="1"/>
    </xf>
    <xf numFmtId="172" fontId="1" fillId="0" borderId="15" xfId="0" applyNumberFormat="1" applyFont="1" applyBorder="1" applyAlignment="1">
      <alignment horizontal="center" vertical="center" wrapText="1"/>
    </xf>
    <xf numFmtId="172" fontId="1" fillId="34" borderId="16" xfId="0" applyNumberFormat="1" applyFont="1" applyFill="1" applyBorder="1" applyAlignment="1">
      <alignment horizontal="center" vertical="center" wrapText="1"/>
    </xf>
    <xf numFmtId="172" fontId="1" fillId="34" borderId="17" xfId="0" applyNumberFormat="1" applyFont="1" applyFill="1" applyBorder="1" applyAlignment="1">
      <alignment horizontal="center" vertical="center" wrapText="1"/>
    </xf>
    <xf numFmtId="172" fontId="1" fillId="34" borderId="18" xfId="0" applyNumberFormat="1" applyFont="1" applyFill="1" applyBorder="1" applyAlignment="1">
      <alignment horizontal="center" vertical="center" wrapText="1"/>
    </xf>
    <xf numFmtId="172" fontId="1" fillId="34" borderId="19" xfId="0" applyNumberFormat="1" applyFont="1" applyFill="1" applyBorder="1" applyAlignment="1">
      <alignment horizontal="center" vertical="center" wrapText="1"/>
    </xf>
    <xf numFmtId="172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72" fontId="11" fillId="34" borderId="11" xfId="0" applyNumberFormat="1" applyFont="1" applyFill="1" applyBorder="1" applyAlignment="1">
      <alignment horizontal="center" vertical="center"/>
    </xf>
    <xf numFmtId="172" fontId="8" fillId="33" borderId="12" xfId="0" applyNumberFormat="1" applyFont="1" applyFill="1" applyBorder="1" applyAlignment="1">
      <alignment horizontal="center" vertical="center"/>
    </xf>
    <xf numFmtId="172" fontId="7" fillId="0" borderId="0" xfId="0" applyNumberFormat="1" applyFont="1" applyBorder="1" applyAlignment="1">
      <alignment horizontal="center" vertical="center"/>
    </xf>
    <xf numFmtId="172" fontId="11" fillId="34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2" fontId="8" fillId="34" borderId="0" xfId="0" applyNumberFormat="1" applyFont="1" applyFill="1" applyBorder="1" applyAlignment="1">
      <alignment horizontal="center" vertical="center"/>
    </xf>
    <xf numFmtId="172" fontId="9" fillId="34" borderId="0" xfId="0" applyNumberFormat="1" applyFont="1" applyFill="1" applyBorder="1" applyAlignment="1">
      <alignment horizontal="center" vertical="center"/>
    </xf>
    <xf numFmtId="2" fontId="9" fillId="34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 vertical="center" indent="5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1" fontId="10" fillId="33" borderId="31" xfId="0" applyNumberFormat="1" applyFont="1" applyFill="1" applyBorder="1" applyAlignment="1" applyProtection="1">
      <alignment vertical="center"/>
      <protection/>
    </xf>
    <xf numFmtId="180" fontId="10" fillId="33" borderId="32" xfId="0" applyNumberFormat="1" applyFont="1" applyFill="1" applyBorder="1" applyAlignment="1" applyProtection="1">
      <alignment horizontal="left" vertical="center"/>
      <protection/>
    </xf>
    <xf numFmtId="1" fontId="10" fillId="33" borderId="33" xfId="0" applyNumberFormat="1" applyFont="1" applyFill="1" applyBorder="1" applyAlignment="1" applyProtection="1">
      <alignment vertical="center"/>
      <protection/>
    </xf>
    <xf numFmtId="180" fontId="10" fillId="33" borderId="34" xfId="0" applyNumberFormat="1" applyFont="1" applyFill="1" applyBorder="1" applyAlignment="1" applyProtection="1">
      <alignment horizontal="left" vertical="center"/>
      <protection/>
    </xf>
    <xf numFmtId="1" fontId="10" fillId="33" borderId="35" xfId="0" applyNumberFormat="1" applyFont="1" applyFill="1" applyBorder="1" applyAlignment="1" applyProtection="1">
      <alignment vertical="center"/>
      <protection/>
    </xf>
    <xf numFmtId="180" fontId="10" fillId="33" borderId="30" xfId="0" applyNumberFormat="1" applyFont="1" applyFill="1" applyBorder="1" applyAlignment="1" applyProtection="1">
      <alignment horizontal="left" vertical="center"/>
      <protection/>
    </xf>
    <xf numFmtId="49" fontId="1" fillId="33" borderId="36" xfId="0" applyNumberFormat="1" applyFont="1" applyFill="1" applyBorder="1" applyAlignment="1">
      <alignment horizontal="center" vertical="center" wrapText="1"/>
    </xf>
    <xf numFmtId="49" fontId="1" fillId="33" borderId="37" xfId="0" applyNumberFormat="1" applyFont="1" applyFill="1" applyBorder="1" applyAlignment="1">
      <alignment horizontal="center" vertical="center" wrapText="1"/>
    </xf>
    <xf numFmtId="49" fontId="1" fillId="33" borderId="38" xfId="0" applyNumberFormat="1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49" fontId="1" fillId="33" borderId="42" xfId="0" applyNumberFormat="1" applyFont="1" applyFill="1" applyBorder="1" applyAlignment="1">
      <alignment horizontal="center" vertical="center" wrapText="1"/>
    </xf>
    <xf numFmtId="49" fontId="1" fillId="33" borderId="43" xfId="0" applyNumberFormat="1" applyFont="1" applyFill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center" vertical="center" wrapText="1"/>
    </xf>
    <xf numFmtId="172" fontId="1" fillId="0" borderId="44" xfId="0" applyNumberFormat="1" applyFont="1" applyBorder="1" applyAlignment="1">
      <alignment horizontal="center" vertical="center" wrapText="1"/>
    </xf>
    <xf numFmtId="172" fontId="1" fillId="0" borderId="45" xfId="0" applyNumberFormat="1" applyFont="1" applyBorder="1" applyAlignment="1">
      <alignment horizontal="center" vertical="center" wrapText="1"/>
    </xf>
    <xf numFmtId="172" fontId="1" fillId="0" borderId="38" xfId="0" applyNumberFormat="1" applyFont="1" applyBorder="1" applyAlignment="1">
      <alignment horizontal="center" vertical="center" wrapText="1"/>
    </xf>
    <xf numFmtId="172" fontId="1" fillId="33" borderId="14" xfId="0" applyNumberFormat="1" applyFont="1" applyFill="1" applyBorder="1" applyAlignment="1">
      <alignment horizontal="center" vertical="center" wrapText="1"/>
    </xf>
    <xf numFmtId="172" fontId="1" fillId="33" borderId="15" xfId="0" applyNumberFormat="1" applyFont="1" applyFill="1" applyBorder="1" applyAlignment="1">
      <alignment horizontal="center" vertical="center" wrapText="1"/>
    </xf>
    <xf numFmtId="172" fontId="1" fillId="33" borderId="19" xfId="0" applyNumberFormat="1" applyFont="1" applyFill="1" applyBorder="1" applyAlignment="1">
      <alignment horizontal="center" vertical="center" wrapText="1"/>
    </xf>
    <xf numFmtId="172" fontId="1" fillId="0" borderId="46" xfId="0" applyNumberFormat="1" applyFont="1" applyBorder="1" applyAlignment="1">
      <alignment horizontal="center" vertical="center" wrapText="1"/>
    </xf>
    <xf numFmtId="172" fontId="1" fillId="0" borderId="47" xfId="0" applyNumberFormat="1" applyFont="1" applyBorder="1" applyAlignment="1">
      <alignment horizontal="center" vertical="center" wrapText="1"/>
    </xf>
    <xf numFmtId="172" fontId="1" fillId="0" borderId="41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vertical="center" wrapText="1"/>
    </xf>
    <xf numFmtId="172" fontId="1" fillId="33" borderId="43" xfId="0" applyNumberFormat="1" applyFont="1" applyFill="1" applyBorder="1" applyAlignment="1">
      <alignment horizontal="center" vertical="center" wrapText="1"/>
    </xf>
    <xf numFmtId="172" fontId="1" fillId="33" borderId="48" xfId="0" applyNumberFormat="1" applyFont="1" applyFill="1" applyBorder="1" applyAlignment="1">
      <alignment horizontal="center" vertical="center" wrapText="1"/>
    </xf>
    <xf numFmtId="172" fontId="1" fillId="33" borderId="17" xfId="0" applyNumberFormat="1" applyFont="1" applyFill="1" applyBorder="1" applyAlignment="1">
      <alignment horizontal="center" vertical="center" wrapText="1"/>
    </xf>
    <xf numFmtId="172" fontId="1" fillId="33" borderId="49" xfId="0" applyNumberFormat="1" applyFont="1" applyFill="1" applyBorder="1" applyAlignment="1">
      <alignment horizontal="center" vertical="center" wrapText="1"/>
    </xf>
    <xf numFmtId="172" fontId="1" fillId="33" borderId="18" xfId="0" applyNumberFormat="1" applyFont="1" applyFill="1" applyBorder="1" applyAlignment="1">
      <alignment horizontal="center" vertical="center" wrapText="1"/>
    </xf>
    <xf numFmtId="175" fontId="1" fillId="33" borderId="42" xfId="0" applyNumberFormat="1" applyFont="1" applyFill="1" applyBorder="1" applyAlignment="1">
      <alignment horizontal="center" vertical="center" wrapText="1"/>
    </xf>
    <xf numFmtId="175" fontId="1" fillId="33" borderId="15" xfId="0" applyNumberFormat="1" applyFont="1" applyFill="1" applyBorder="1" applyAlignment="1">
      <alignment horizontal="center" vertical="center" wrapText="1"/>
    </xf>
    <xf numFmtId="175" fontId="1" fillId="33" borderId="43" xfId="0" applyNumberFormat="1" applyFont="1" applyFill="1" applyBorder="1" applyAlignment="1">
      <alignment horizontal="center" vertical="center" wrapText="1"/>
    </xf>
    <xf numFmtId="175" fontId="1" fillId="33" borderId="19" xfId="0" applyNumberFormat="1" applyFont="1" applyFill="1" applyBorder="1" applyAlignment="1">
      <alignment horizontal="center" vertical="center" wrapText="1"/>
    </xf>
    <xf numFmtId="0" fontId="1" fillId="0" borderId="50" xfId="0" applyNumberFormat="1" applyFont="1" applyBorder="1" applyAlignment="1">
      <alignment horizontal="center" vertical="center" wrapText="1"/>
    </xf>
    <xf numFmtId="0" fontId="1" fillId="0" borderId="51" xfId="0" applyNumberFormat="1" applyFont="1" applyBorder="1" applyAlignment="1">
      <alignment horizontal="center" vertical="center" wrapText="1"/>
    </xf>
    <xf numFmtId="172" fontId="1" fillId="33" borderId="52" xfId="0" applyNumberFormat="1" applyFont="1" applyFill="1" applyBorder="1" applyAlignment="1">
      <alignment horizontal="center" vertical="center" wrapText="1"/>
    </xf>
    <xf numFmtId="2" fontId="9" fillId="33" borderId="12" xfId="0" applyNumberFormat="1" applyFont="1" applyFill="1" applyBorder="1" applyAlignment="1" applyProtection="1">
      <alignment horizontal="center" vertical="center"/>
      <protection/>
    </xf>
    <xf numFmtId="2" fontId="9" fillId="33" borderId="53" xfId="0" applyNumberFormat="1" applyFont="1" applyFill="1" applyBorder="1" applyAlignment="1" applyProtection="1">
      <alignment horizontal="center" vertical="center"/>
      <protection/>
    </xf>
    <xf numFmtId="2" fontId="13" fillId="33" borderId="12" xfId="0" applyNumberFormat="1" applyFont="1" applyFill="1" applyBorder="1" applyAlignment="1" applyProtection="1">
      <alignment horizontal="center" vertical="center"/>
      <protection/>
    </xf>
    <xf numFmtId="2" fontId="13" fillId="33" borderId="53" xfId="0" applyNumberFormat="1" applyFont="1" applyFill="1" applyBorder="1" applyAlignment="1" applyProtection="1">
      <alignment horizontal="center" vertical="center"/>
      <protection/>
    </xf>
    <xf numFmtId="172" fontId="13" fillId="33" borderId="12" xfId="0" applyNumberFormat="1" applyFont="1" applyFill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15" fillId="33" borderId="12" xfId="0" applyNumberFormat="1" applyFont="1" applyFill="1" applyBorder="1" applyAlignment="1">
      <alignment horizontal="center" vertical="center"/>
    </xf>
    <xf numFmtId="0" fontId="14" fillId="33" borderId="53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0" fontId="0" fillId="34" borderId="54" xfId="0" applyFill="1" applyBorder="1" applyAlignment="1">
      <alignment horizontal="center" vertical="center"/>
    </xf>
    <xf numFmtId="0" fontId="0" fillId="34" borderId="53" xfId="0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33" borderId="55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55" xfId="0" applyFont="1" applyFill="1" applyBorder="1" applyAlignment="1">
      <alignment horizontal="center" vertical="center" wrapText="1"/>
    </xf>
    <xf numFmtId="0" fontId="0" fillId="33" borderId="56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81" fontId="9" fillId="33" borderId="54" xfId="60" applyNumberFormat="1" applyFont="1" applyFill="1" applyBorder="1" applyAlignment="1">
      <alignment horizontal="center" vertical="center"/>
    </xf>
    <xf numFmtId="181" fontId="1" fillId="0" borderId="11" xfId="0" applyNumberFormat="1" applyFont="1" applyBorder="1" applyAlignment="1">
      <alignment horizontal="center" vertical="center"/>
    </xf>
    <xf numFmtId="181" fontId="1" fillId="0" borderId="12" xfId="0" applyNumberFormat="1" applyFont="1" applyBorder="1" applyAlignment="1">
      <alignment horizontal="center" vertical="center"/>
    </xf>
    <xf numFmtId="181" fontId="1" fillId="0" borderId="53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2"/>
  <sheetViews>
    <sheetView tabSelected="1" view="pageBreakPreview" zoomScale="93" zoomScaleSheetLayoutView="93" zoomScalePageLayoutView="0" workbookViewId="0" topLeftCell="A1">
      <selection activeCell="L4" sqref="L4"/>
    </sheetView>
  </sheetViews>
  <sheetFormatPr defaultColWidth="9.00390625" defaultRowHeight="12.75"/>
  <cols>
    <col min="1" max="1" width="0.875" style="0" customWidth="1"/>
    <col min="2" max="2" width="8.25390625" style="0" customWidth="1"/>
    <col min="3" max="3" width="6.00390625" style="0" customWidth="1"/>
    <col min="4" max="4" width="6.125" style="0" customWidth="1"/>
    <col min="5" max="5" width="5.875" style="0" customWidth="1"/>
    <col min="6" max="12" width="6.75390625" style="0" customWidth="1"/>
    <col min="13" max="13" width="11.00390625" style="0" customWidth="1"/>
    <col min="14" max="14" width="6.75390625" style="0" customWidth="1"/>
    <col min="15" max="15" width="2.25390625" style="0" customWidth="1"/>
    <col min="16" max="16" width="4.625" style="0" customWidth="1"/>
    <col min="17" max="17" width="7.625" style="0" customWidth="1"/>
    <col min="18" max="19" width="9.75390625" style="0" customWidth="1"/>
    <col min="20" max="23" width="5.75390625" style="0" customWidth="1"/>
    <col min="24" max="24" width="2.375" style="0" customWidth="1"/>
  </cols>
  <sheetData>
    <row r="1" spans="2:23" ht="6" customHeight="1" thickBo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2"/>
    </row>
    <row r="2" spans="2:24" ht="13.5" customHeight="1" thickBot="1">
      <c r="B2" s="116" t="s">
        <v>2</v>
      </c>
      <c r="C2" s="123" t="s">
        <v>0</v>
      </c>
      <c r="D2" s="124"/>
      <c r="E2" s="99" t="s">
        <v>8</v>
      </c>
      <c r="F2" s="101" t="s">
        <v>17</v>
      </c>
      <c r="G2" s="103" t="s">
        <v>18</v>
      </c>
      <c r="H2" s="107" t="s">
        <v>19</v>
      </c>
      <c r="I2" s="130" t="s">
        <v>20</v>
      </c>
      <c r="J2" s="128" t="s">
        <v>22</v>
      </c>
      <c r="K2" s="111" t="s">
        <v>13</v>
      </c>
      <c r="L2" s="107" t="s">
        <v>16</v>
      </c>
      <c r="M2" s="111" t="s">
        <v>9</v>
      </c>
      <c r="N2" s="120" t="s">
        <v>10</v>
      </c>
      <c r="O2" s="121"/>
      <c r="P2" s="122"/>
      <c r="Q2" s="125" t="s">
        <v>14</v>
      </c>
      <c r="R2" s="126"/>
      <c r="S2" s="118" t="s">
        <v>11</v>
      </c>
      <c r="T2" s="113" t="s">
        <v>1</v>
      </c>
      <c r="U2" s="114"/>
      <c r="V2" s="114"/>
      <c r="W2" s="115"/>
      <c r="X2" s="4"/>
    </row>
    <row r="3" spans="2:24" ht="15" customHeight="1" thickBot="1">
      <c r="B3" s="117"/>
      <c r="C3" s="15" t="s">
        <v>3</v>
      </c>
      <c r="D3" s="16" t="s">
        <v>4</v>
      </c>
      <c r="E3" s="100"/>
      <c r="F3" s="102"/>
      <c r="G3" s="104"/>
      <c r="H3" s="108"/>
      <c r="I3" s="131"/>
      <c r="J3" s="129"/>
      <c r="K3" s="112"/>
      <c r="L3" s="127"/>
      <c r="M3" s="112"/>
      <c r="N3" s="7" t="s">
        <v>23</v>
      </c>
      <c r="O3" s="105" t="s">
        <v>24</v>
      </c>
      <c r="P3" s="106"/>
      <c r="Q3" s="8" t="s">
        <v>15</v>
      </c>
      <c r="R3" s="9" t="s">
        <v>12</v>
      </c>
      <c r="S3" s="119"/>
      <c r="T3" s="18" t="s">
        <v>6</v>
      </c>
      <c r="U3" s="10" t="s">
        <v>21</v>
      </c>
      <c r="V3" s="17" t="s">
        <v>5</v>
      </c>
      <c r="W3" s="17" t="s">
        <v>7</v>
      </c>
      <c r="X3" s="1"/>
    </row>
    <row r="4" spans="2:24" ht="22.5" customHeight="1" thickBot="1">
      <c r="B4" s="86">
        <v>41055</v>
      </c>
      <c r="C4" s="82" t="s">
        <v>30</v>
      </c>
      <c r="D4" s="73" t="s">
        <v>31</v>
      </c>
      <c r="E4" s="91">
        <v>1354</v>
      </c>
      <c r="F4" s="70">
        <v>0.2951388888888889</v>
      </c>
      <c r="G4" s="73">
        <v>0.29791666666666666</v>
      </c>
      <c r="H4" s="76">
        <v>0.3013888888888889</v>
      </c>
      <c r="I4" s="70">
        <v>0.3993055555555556</v>
      </c>
      <c r="J4" s="73">
        <v>0.40277777777777773</v>
      </c>
      <c r="K4" s="19">
        <f>24+N4-M4</f>
        <v>48.00694444444444</v>
      </c>
      <c r="L4" s="23">
        <f>J4-F4</f>
        <v>0.10763888888888884</v>
      </c>
      <c r="M4" s="19">
        <f>I4-H4</f>
        <v>0.09791666666666671</v>
      </c>
      <c r="N4" s="21">
        <f>24-G4+J4</f>
        <v>24.104861111111113</v>
      </c>
      <c r="O4" s="55">
        <f aca="true" t="shared" si="0" ref="O4:O10">IF($J4=0,"",(HOUR(J4-G4)))</f>
        <v>2</v>
      </c>
      <c r="P4" s="56">
        <f aca="true" t="shared" si="1" ref="P4:P10">IF(J4=0,"",ROUND(MINUTE(J4-G4)/60,2))</f>
        <v>0.52</v>
      </c>
      <c r="Q4" s="51"/>
      <c r="R4" s="61" t="s">
        <v>33</v>
      </c>
      <c r="S4" s="67" t="s">
        <v>34</v>
      </c>
      <c r="T4" s="64">
        <v>16</v>
      </c>
      <c r="U4" s="30">
        <v>37</v>
      </c>
      <c r="V4" s="31">
        <f>T4+U4</f>
        <v>53</v>
      </c>
      <c r="W4" s="29">
        <f>V4-T5</f>
        <v>18</v>
      </c>
      <c r="X4" s="1"/>
    </row>
    <row r="5" spans="2:24" ht="22.5" customHeight="1">
      <c r="B5" s="87">
        <v>41055</v>
      </c>
      <c r="C5" s="83" t="s">
        <v>31</v>
      </c>
      <c r="D5" s="92" t="s">
        <v>30</v>
      </c>
      <c r="E5" s="90">
        <v>1354</v>
      </c>
      <c r="F5" s="71">
        <v>0.5013888888888889</v>
      </c>
      <c r="G5" s="74">
        <v>0.5048611111111111</v>
      </c>
      <c r="H5" s="77">
        <v>0.5090277777777777</v>
      </c>
      <c r="I5" s="71">
        <v>0.5958333333333333</v>
      </c>
      <c r="J5" s="74">
        <v>0.6006944444444444</v>
      </c>
      <c r="K5" s="20">
        <f>24+N5-M5</f>
        <v>48.009027777777774</v>
      </c>
      <c r="L5" s="23">
        <f>J5-F5</f>
        <v>0.09930555555555554</v>
      </c>
      <c r="M5" s="19">
        <f>I5-H5</f>
        <v>0.08680555555555558</v>
      </c>
      <c r="N5" s="22">
        <f>24-G5+J5</f>
        <v>24.09583333333333</v>
      </c>
      <c r="O5" s="57">
        <f t="shared" si="0"/>
        <v>2</v>
      </c>
      <c r="P5" s="58">
        <f t="shared" si="1"/>
        <v>0.3</v>
      </c>
      <c r="Q5" s="52"/>
      <c r="R5" s="62" t="s">
        <v>33</v>
      </c>
      <c r="S5" s="68" t="s">
        <v>35</v>
      </c>
      <c r="T5" s="65">
        <v>35</v>
      </c>
      <c r="U5" s="31">
        <v>0</v>
      </c>
      <c r="V5" s="31">
        <f>T5+U5</f>
        <v>35</v>
      </c>
      <c r="W5" s="28">
        <f>V5-T6</f>
        <v>16</v>
      </c>
      <c r="X5" s="2"/>
    </row>
    <row r="6" spans="2:23" ht="22.5" customHeight="1">
      <c r="B6" s="88"/>
      <c r="C6" s="84"/>
      <c r="D6" s="81"/>
      <c r="E6" s="79"/>
      <c r="F6" s="71"/>
      <c r="G6" s="74"/>
      <c r="H6" s="77"/>
      <c r="I6" s="71"/>
      <c r="J6" s="74"/>
      <c r="K6" s="20"/>
      <c r="L6" s="24"/>
      <c r="M6" s="20"/>
      <c r="N6" s="22"/>
      <c r="O6" s="57">
        <f t="shared" si="0"/>
      </c>
      <c r="P6" s="58">
        <f t="shared" si="1"/>
      </c>
      <c r="Q6" s="53"/>
      <c r="R6" s="62"/>
      <c r="S6" s="68"/>
      <c r="T6" s="65">
        <v>19</v>
      </c>
      <c r="U6" s="31"/>
      <c r="V6" s="31"/>
      <c r="W6" s="32"/>
    </row>
    <row r="7" spans="2:23" ht="22.5" customHeight="1">
      <c r="B7" s="88"/>
      <c r="C7" s="84"/>
      <c r="D7" s="81"/>
      <c r="E7" s="79"/>
      <c r="F7" s="71"/>
      <c r="G7" s="74"/>
      <c r="H7" s="77"/>
      <c r="I7" s="71"/>
      <c r="J7" s="74"/>
      <c r="K7" s="20"/>
      <c r="L7" s="24"/>
      <c r="M7" s="20"/>
      <c r="N7" s="22"/>
      <c r="O7" s="57">
        <f t="shared" si="0"/>
      </c>
      <c r="P7" s="58">
        <f t="shared" si="1"/>
      </c>
      <c r="Q7" s="52"/>
      <c r="R7" s="62"/>
      <c r="S7" s="68"/>
      <c r="T7" s="65"/>
      <c r="U7" s="31"/>
      <c r="V7" s="31"/>
      <c r="W7" s="28"/>
    </row>
    <row r="8" spans="2:23" ht="22.5" customHeight="1">
      <c r="B8" s="88"/>
      <c r="C8" s="84"/>
      <c r="D8" s="81"/>
      <c r="E8" s="79"/>
      <c r="F8" s="71"/>
      <c r="G8" s="74"/>
      <c r="H8" s="77"/>
      <c r="I8" s="71"/>
      <c r="J8" s="74"/>
      <c r="K8" s="20"/>
      <c r="L8" s="24"/>
      <c r="M8" s="20"/>
      <c r="N8" s="22"/>
      <c r="O8" s="57">
        <f t="shared" si="0"/>
      </c>
      <c r="P8" s="58">
        <f t="shared" si="1"/>
      </c>
      <c r="Q8" s="53"/>
      <c r="R8" s="62"/>
      <c r="S8" s="68"/>
      <c r="T8" s="65"/>
      <c r="U8" s="31"/>
      <c r="V8" s="31"/>
      <c r="W8" s="32"/>
    </row>
    <row r="9" spans="2:23" ht="22.5" customHeight="1">
      <c r="B9" s="88"/>
      <c r="C9" s="84"/>
      <c r="D9" s="81"/>
      <c r="E9" s="79"/>
      <c r="F9" s="71"/>
      <c r="G9" s="74"/>
      <c r="H9" s="77"/>
      <c r="I9" s="71"/>
      <c r="J9" s="74"/>
      <c r="K9" s="20"/>
      <c r="L9" s="24"/>
      <c r="M9" s="20"/>
      <c r="N9" s="22"/>
      <c r="O9" s="57">
        <f t="shared" si="0"/>
      </c>
      <c r="P9" s="58">
        <f t="shared" si="1"/>
      </c>
      <c r="Q9" s="52"/>
      <c r="R9" s="62"/>
      <c r="S9" s="68"/>
      <c r="T9" s="65"/>
      <c r="U9" s="31"/>
      <c r="V9" s="31"/>
      <c r="W9" s="28"/>
    </row>
    <row r="10" spans="2:23" ht="22.5" customHeight="1" thickBot="1">
      <c r="B10" s="89"/>
      <c r="C10" s="85"/>
      <c r="D10" s="75"/>
      <c r="E10" s="80"/>
      <c r="F10" s="72"/>
      <c r="G10" s="75"/>
      <c r="H10" s="78"/>
      <c r="I10" s="72"/>
      <c r="J10" s="75"/>
      <c r="K10" s="26"/>
      <c r="L10" s="25"/>
      <c r="M10" s="26"/>
      <c r="N10" s="27"/>
      <c r="O10" s="59">
        <f t="shared" si="0"/>
      </c>
      <c r="P10" s="60">
        <f t="shared" si="1"/>
      </c>
      <c r="Q10" s="54"/>
      <c r="R10" s="63"/>
      <c r="S10" s="69"/>
      <c r="T10" s="66"/>
      <c r="U10" s="33"/>
      <c r="V10" s="33"/>
      <c r="W10" s="34"/>
    </row>
    <row r="11" ht="6.75" customHeight="1" thickBot="1"/>
    <row r="12" spans="2:23" ht="22.5" customHeight="1" thickBot="1">
      <c r="B12" s="50" t="s">
        <v>32</v>
      </c>
      <c r="C12" s="49"/>
      <c r="I12" s="3"/>
      <c r="K12" s="36">
        <f>SUM(K4:K10)</f>
        <v>96.01597222222222</v>
      </c>
      <c r="L12" s="13">
        <f>SUM(L4:L10)</f>
        <v>0.20694444444444438</v>
      </c>
      <c r="M12" s="132">
        <f>SUM(M4:M10)</f>
        <v>0.1847222222222223</v>
      </c>
      <c r="N12" s="35">
        <f>SUM(N4:N10)</f>
        <v>48.200694444444444</v>
      </c>
      <c r="O12" s="93">
        <f>SUM(O2:P11)</f>
        <v>4.819999999999999</v>
      </c>
      <c r="P12" s="94"/>
      <c r="Q12" s="48">
        <f>Q4+Q5+Q6+Q7+Q8+Q9+Q10</f>
        <v>0</v>
      </c>
      <c r="S12" s="47">
        <f>S4+S5+S6+S7+S8+S9+S10</f>
        <v>11391</v>
      </c>
      <c r="T12" s="14">
        <v>19</v>
      </c>
      <c r="W12" s="14">
        <f>W4+W5+W6+W7+W8+W9+W10</f>
        <v>34</v>
      </c>
    </row>
    <row r="13" spans="2:23" ht="22.5" customHeight="1" thickBot="1">
      <c r="B13" s="3"/>
      <c r="C13" s="44" t="s">
        <v>25</v>
      </c>
      <c r="G13" s="97">
        <f>SUM(K4:K10)</f>
        <v>96.01597222222222</v>
      </c>
      <c r="H13" s="98"/>
      <c r="I13" s="3"/>
      <c r="K13" s="40"/>
      <c r="L13" s="37"/>
      <c r="M13" s="41"/>
      <c r="N13" s="38"/>
      <c r="O13" s="42"/>
      <c r="P13" s="42"/>
      <c r="Q13" s="39"/>
      <c r="T13" s="39"/>
      <c r="W13" s="39"/>
    </row>
    <row r="14" spans="3:23" ht="22.5" customHeight="1" thickBot="1">
      <c r="C14" s="44" t="s">
        <v>26</v>
      </c>
      <c r="G14" s="97">
        <f>SUM(M4:M10)</f>
        <v>0.1847222222222223</v>
      </c>
      <c r="H14" s="98"/>
      <c r="P14" s="43"/>
      <c r="R14" s="46"/>
      <c r="W14" s="6"/>
    </row>
    <row r="15" spans="3:23" ht="22.5" customHeight="1" thickBot="1">
      <c r="C15" s="44" t="s">
        <v>29</v>
      </c>
      <c r="G15" s="95">
        <f>SUM(O4:P10)</f>
        <v>4.819999999999999</v>
      </c>
      <c r="H15" s="96"/>
      <c r="S15" s="38" t="s">
        <v>36</v>
      </c>
      <c r="T15" s="39" t="s">
        <v>37</v>
      </c>
      <c r="W15" s="5"/>
    </row>
    <row r="16" spans="3:21" ht="22.5" customHeight="1" thickBot="1">
      <c r="C16" s="44" t="s">
        <v>27</v>
      </c>
      <c r="G16" s="109">
        <f>Q4+Q5+Q6+Q7+Q8+Q9+Q10</f>
        <v>0</v>
      </c>
      <c r="H16" s="110"/>
      <c r="P16" s="44" t="s">
        <v>38</v>
      </c>
      <c r="S16" s="133">
        <v>1.763888888888889</v>
      </c>
      <c r="T16" s="134">
        <f>S16+M12</f>
        <v>1.9486111111111113</v>
      </c>
      <c r="U16" s="135"/>
    </row>
    <row r="17" spans="3:21" ht="22.5" customHeight="1" thickBot="1">
      <c r="C17" s="44" t="s">
        <v>28</v>
      </c>
      <c r="G17" s="109">
        <f>S4+S5+S6+S7+S8+S9+S10</f>
        <v>11391</v>
      </c>
      <c r="H17" s="98">
        <f>H9+H10+H11+H12+H13+H14+H15</f>
        <v>0</v>
      </c>
      <c r="P17" s="44" t="s">
        <v>39</v>
      </c>
      <c r="S17" s="133">
        <v>2.0902777777777777</v>
      </c>
      <c r="T17" s="134">
        <f>S17+L12</f>
        <v>2.297222222222222</v>
      </c>
      <c r="U17" s="135"/>
    </row>
    <row r="18" ht="12" customHeight="1">
      <c r="R18" s="46"/>
    </row>
    <row r="19" ht="24.75" customHeight="1">
      <c r="R19" s="46"/>
    </row>
    <row r="20" ht="24.75" customHeight="1">
      <c r="R20" s="46"/>
    </row>
    <row r="21" ht="24.75" customHeight="1">
      <c r="R21" s="43"/>
    </row>
    <row r="22" spans="17:18" ht="24.75" customHeight="1">
      <c r="Q22" s="45"/>
      <c r="R22" s="45"/>
    </row>
  </sheetData>
  <sheetProtection/>
  <mergeCells count="24">
    <mergeCell ref="T2:W2"/>
    <mergeCell ref="B2:B3"/>
    <mergeCell ref="S2:S3"/>
    <mergeCell ref="M2:M3"/>
    <mergeCell ref="N2:P2"/>
    <mergeCell ref="C2:D2"/>
    <mergeCell ref="Q2:R2"/>
    <mergeCell ref="L2:L3"/>
    <mergeCell ref="J2:J3"/>
    <mergeCell ref="I2:I3"/>
    <mergeCell ref="E2:E3"/>
    <mergeCell ref="F2:F3"/>
    <mergeCell ref="G2:G3"/>
    <mergeCell ref="O3:P3"/>
    <mergeCell ref="H2:H3"/>
    <mergeCell ref="G16:H16"/>
    <mergeCell ref="K2:K3"/>
    <mergeCell ref="T16:U16"/>
    <mergeCell ref="T17:U17"/>
    <mergeCell ref="O12:P12"/>
    <mergeCell ref="G15:H15"/>
    <mergeCell ref="G14:H14"/>
    <mergeCell ref="G13:H13"/>
    <mergeCell ref="G17:H17"/>
  </mergeCells>
  <printOptions horizontalCentered="1" verticalCentered="1"/>
  <pageMargins left="0" right="0" top="0" bottom="0.2362204724409449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Elena</cp:lastModifiedBy>
  <cp:lastPrinted>2008-05-22T11:38:00Z</cp:lastPrinted>
  <dcterms:created xsi:type="dcterms:W3CDTF">2008-04-30T07:24:02Z</dcterms:created>
  <dcterms:modified xsi:type="dcterms:W3CDTF">2012-05-28T16:08:42Z</dcterms:modified>
  <cp:category/>
  <cp:version/>
  <cp:contentType/>
  <cp:contentStatus/>
</cp:coreProperties>
</file>