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120" activeTab="0"/>
  </bookViews>
  <sheets>
    <sheet name="1.05.12" sheetId="1" r:id="rId1"/>
    <sheet name="2.05.12" sheetId="2" r:id="rId2"/>
    <sheet name="3.05.12" sheetId="3" r:id="rId3"/>
  </sheets>
  <definedNames>
    <definedName name="_xlnm.Print_Area" localSheetId="0">'1.05.12'!$A$1:$W$18</definedName>
    <definedName name="_xlnm.Print_Area" localSheetId="1">'2.05.12'!$A$1:$W$18</definedName>
    <definedName name="_xlnm.Print_Area" localSheetId="2">'3.05.12'!$A$1:$W$18</definedName>
  </definedNames>
  <calcPr fullCalcOnLoad="1"/>
</workbook>
</file>

<file path=xl/sharedStrings.xml><?xml version="1.0" encoding="utf-8"?>
<sst xmlns="http://schemas.openxmlformats.org/spreadsheetml/2006/main" count="135" uniqueCount="41">
  <si>
    <t>ROUTE</t>
  </si>
  <si>
    <t>FUEL</t>
  </si>
  <si>
    <t>DATE</t>
  </si>
  <si>
    <t>DEP.</t>
  </si>
  <si>
    <t>DEST.</t>
  </si>
  <si>
    <t>TOTAL</t>
  </si>
  <si>
    <t>REM.</t>
  </si>
  <si>
    <t>SPEND</t>
  </si>
  <si>
    <t>S</t>
  </si>
  <si>
    <t>Т летное</t>
  </si>
  <si>
    <t>Т блок</t>
  </si>
  <si>
    <t>ГРУЗ        кг</t>
  </si>
  <si>
    <t>№ треб-я</t>
  </si>
  <si>
    <t>Т раб/зем</t>
  </si>
  <si>
    <t>Заправка</t>
  </si>
  <si>
    <t>литры</t>
  </si>
  <si>
    <t>Т    полета</t>
  </si>
  <si>
    <t>Т запуска</t>
  </si>
  <si>
    <t>Т руления</t>
  </si>
  <si>
    <t>Т взлета</t>
  </si>
  <si>
    <t>Т посадки</t>
  </si>
  <si>
    <t>REF. T</t>
  </si>
  <si>
    <t>Т    выкл</t>
  </si>
  <si>
    <t>в часах</t>
  </si>
  <si>
    <t>в сотых</t>
  </si>
  <si>
    <t>Время работы на земле</t>
  </si>
  <si>
    <t>Летное время</t>
  </si>
  <si>
    <t>Заправка литры</t>
  </si>
  <si>
    <t>Груз</t>
  </si>
  <si>
    <t>Блок тайм</t>
  </si>
  <si>
    <t>0</t>
  </si>
  <si>
    <t>Итого:</t>
  </si>
  <si>
    <t>было</t>
  </si>
  <si>
    <t>стало</t>
  </si>
  <si>
    <t>Т летное           всего</t>
  </si>
  <si>
    <t>Т полета           всего</t>
  </si>
  <si>
    <t>45:54</t>
  </si>
  <si>
    <t>54:11</t>
  </si>
  <si>
    <t>54:10</t>
  </si>
  <si>
    <t>64:00</t>
  </si>
  <si>
    <t>ПРИМЕР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</si>
</sst>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h]:mm:ss;@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.00"/>
    <numFmt numFmtId="181" formatCode="[h]:mm"/>
  </numFmts>
  <fonts count="1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20"/>
      <name val="Arial Cyr"/>
      <family val="0"/>
    </font>
    <font>
      <b/>
      <i/>
      <u val="single"/>
      <sz val="1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2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6" xfId="0" applyNumberFormat="1" applyFont="1" applyBorder="1" applyAlignment="1">
      <alignment horizontal="center" vertical="center" wrapText="1"/>
    </xf>
    <xf numFmtId="172" fontId="1" fillId="2" borderId="7" xfId="0" applyNumberFormat="1" applyFont="1" applyFill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175" fontId="1" fillId="2" borderId="9" xfId="0" applyNumberFormat="1" applyFont="1" applyFill="1" applyBorder="1" applyAlignment="1">
      <alignment horizontal="center" vertical="center" wrapText="1"/>
    </xf>
    <xf numFmtId="172" fontId="1" fillId="2" borderId="10" xfId="0" applyNumberFormat="1" applyFont="1" applyFill="1" applyBorder="1" applyAlignment="1">
      <alignment horizontal="center" vertical="center" wrapText="1"/>
    </xf>
    <xf numFmtId="175" fontId="1" fillId="2" borderId="11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5" fontId="1" fillId="2" borderId="1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11" fillId="3" borderId="2" xfId="0" applyNumberFormat="1" applyFont="1" applyFill="1" applyBorder="1" applyAlignment="1">
      <alignment horizontal="center" vertical="center"/>
    </xf>
    <xf numFmtId="172" fontId="9" fillId="2" borderId="18" xfId="0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11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8" fillId="3" borderId="0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172" fontId="1" fillId="2" borderId="5" xfId="0" applyNumberFormat="1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" vertical="center" wrapText="1"/>
    </xf>
    <xf numFmtId="172" fontId="1" fillId="2" borderId="8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72" fontId="1" fillId="2" borderId="22" xfId="0" applyNumberFormat="1" applyFont="1" applyFill="1" applyBorder="1" applyAlignment="1">
      <alignment horizontal="center" vertical="center" wrapText="1"/>
    </xf>
    <xf numFmtId="172" fontId="1" fillId="2" borderId="23" xfId="0" applyNumberFormat="1" applyFont="1" applyFill="1" applyBorder="1" applyAlignment="1">
      <alignment horizontal="center" vertical="center" wrapText="1"/>
    </xf>
    <xf numFmtId="172" fontId="1" fillId="2" borderId="17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center" wrapText="1"/>
    </xf>
    <xf numFmtId="172" fontId="1" fillId="0" borderId="25" xfId="0" applyNumberFormat="1" applyFont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72" fontId="1" fillId="2" borderId="31" xfId="0" applyNumberFormat="1" applyFont="1" applyFill="1" applyBorder="1" applyAlignment="1">
      <alignment horizontal="center" vertical="center" wrapText="1"/>
    </xf>
    <xf numFmtId="172" fontId="1" fillId="2" borderId="32" xfId="0" applyNumberFormat="1" applyFont="1" applyFill="1" applyBorder="1" applyAlignment="1">
      <alignment horizontal="center" vertical="center" wrapText="1"/>
    </xf>
    <xf numFmtId="172" fontId="1" fillId="2" borderId="33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Border="1" applyAlignment="1">
      <alignment horizontal="center" vertical="center" wrapText="1"/>
    </xf>
    <xf numFmtId="172" fontId="1" fillId="0" borderId="35" xfId="0" applyNumberFormat="1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/>
    </xf>
    <xf numFmtId="172" fontId="1" fillId="3" borderId="2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 applyProtection="1">
      <alignment horizontal="center" vertical="center"/>
      <protection/>
    </xf>
    <xf numFmtId="2" fontId="10" fillId="2" borderId="6" xfId="0" applyNumberFormat="1" applyFont="1" applyFill="1" applyBorder="1" applyAlignment="1" applyProtection="1">
      <alignment horizontal="center" vertical="center"/>
      <protection/>
    </xf>
    <xf numFmtId="2" fontId="10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3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2" fontId="1" fillId="3" borderId="31" xfId="0" applyNumberFormat="1" applyFont="1" applyFill="1" applyBorder="1" applyAlignment="1">
      <alignment horizontal="center" vertical="center" wrapText="1"/>
    </xf>
    <xf numFmtId="172" fontId="1" fillId="3" borderId="32" xfId="0" applyNumberFormat="1" applyFont="1" applyFill="1" applyBorder="1" applyAlignment="1">
      <alignment horizontal="center" vertical="center" wrapText="1"/>
    </xf>
    <xf numFmtId="172" fontId="1" fillId="3" borderId="3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72" fontId="1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172" fontId="1" fillId="4" borderId="2" xfId="0" applyNumberFormat="1" applyFont="1" applyFill="1" applyBorder="1" applyAlignment="1">
      <alignment horizontal="center" vertical="center"/>
    </xf>
    <xf numFmtId="172" fontId="1" fillId="4" borderId="2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172" fontId="1" fillId="5" borderId="2" xfId="0" applyNumberFormat="1" applyFont="1" applyFill="1" applyBorder="1" applyAlignment="1">
      <alignment horizontal="center" vertical="center"/>
    </xf>
    <xf numFmtId="172" fontId="1" fillId="5" borderId="2" xfId="0" applyNumberFormat="1" applyFont="1" applyFill="1" applyBorder="1" applyAlignment="1">
      <alignment horizontal="center" vertical="center" wrapText="1"/>
    </xf>
    <xf numFmtId="172" fontId="9" fillId="5" borderId="18" xfId="0" applyNumberFormat="1" applyFont="1" applyFill="1" applyBorder="1" applyAlignment="1">
      <alignment horizontal="center" vertical="center"/>
    </xf>
    <xf numFmtId="172" fontId="1" fillId="6" borderId="2" xfId="0" applyNumberFormat="1" applyFont="1" applyFill="1" applyBorder="1" applyAlignment="1">
      <alignment horizontal="center" vertical="center"/>
    </xf>
    <xf numFmtId="172" fontId="1" fillId="6" borderId="2" xfId="0" applyNumberFormat="1" applyFont="1" applyFill="1" applyBorder="1" applyAlignment="1">
      <alignment horizontal="center" vertical="center" wrapText="1"/>
    </xf>
    <xf numFmtId="172" fontId="7" fillId="6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6" fillId="0" borderId="38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49" fontId="1" fillId="5" borderId="39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/>
    </xf>
    <xf numFmtId="49" fontId="1" fillId="6" borderId="40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/>
    </xf>
    <xf numFmtId="0" fontId="0" fillId="7" borderId="41" xfId="0" applyFill="1" applyBorder="1" applyAlignment="1">
      <alignment/>
    </xf>
    <xf numFmtId="0" fontId="0" fillId="7" borderId="0" xfId="0" applyFill="1" applyBorder="1" applyAlignment="1">
      <alignment/>
    </xf>
    <xf numFmtId="172" fontId="11" fillId="7" borderId="0" xfId="0" applyNumberFormat="1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/>
    </xf>
    <xf numFmtId="0" fontId="1" fillId="7" borderId="43" xfId="0" applyFont="1" applyFill="1" applyBorder="1" applyAlignment="1">
      <alignment/>
    </xf>
    <xf numFmtId="0" fontId="0" fillId="7" borderId="44" xfId="0" applyFill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  <protection/>
    </xf>
    <xf numFmtId="2" fontId="12" fillId="2" borderId="47" xfId="0" applyNumberFormat="1" applyFont="1" applyFill="1" applyBorder="1" applyAlignment="1" applyProtection="1">
      <alignment horizontal="center" vertical="center"/>
      <protection/>
    </xf>
    <xf numFmtId="172" fontId="12" fillId="2" borderId="3" xfId="0" applyNumberFormat="1" applyFont="1" applyFill="1" applyBorder="1" applyAlignment="1">
      <alignment horizontal="center" vertical="center"/>
    </xf>
    <xf numFmtId="172" fontId="12" fillId="2" borderId="47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1" fontId="1" fillId="0" borderId="24" xfId="0" applyNumberFormat="1" applyFont="1" applyBorder="1" applyAlignment="1">
      <alignment horizontal="center" vertical="center" wrapText="1"/>
    </xf>
    <xf numFmtId="181" fontId="1" fillId="2" borderId="5" xfId="0" applyNumberFormat="1" applyFont="1" applyFill="1" applyBorder="1" applyAlignment="1">
      <alignment horizontal="center" vertical="center" wrapText="1"/>
    </xf>
    <xf numFmtId="181" fontId="1" fillId="0" borderId="34" xfId="0" applyNumberFormat="1" applyFont="1" applyBorder="1" applyAlignment="1">
      <alignment horizontal="center" vertical="center" wrapText="1"/>
    </xf>
    <xf numFmtId="181" fontId="1" fillId="3" borderId="31" xfId="0" applyNumberFormat="1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  <xf numFmtId="181" fontId="1" fillId="0" borderId="5" xfId="0" applyNumberFormat="1" applyFont="1" applyBorder="1" applyAlignment="1">
      <alignment horizontal="center" vertical="center" wrapText="1"/>
    </xf>
    <xf numFmtId="181" fontId="1" fillId="0" borderId="25" xfId="0" applyNumberFormat="1" applyFont="1" applyBorder="1" applyAlignment="1">
      <alignment horizontal="center" vertical="center" wrapText="1"/>
    </xf>
    <xf numFmtId="181" fontId="1" fillId="2" borderId="6" xfId="0" applyNumberFormat="1" applyFont="1" applyFill="1" applyBorder="1" applyAlignment="1">
      <alignment horizontal="center" vertical="center" wrapText="1"/>
    </xf>
    <xf numFmtId="181" fontId="1" fillId="0" borderId="35" xfId="0" applyNumberFormat="1" applyFont="1" applyBorder="1" applyAlignment="1">
      <alignment horizontal="center" vertical="center" wrapText="1"/>
    </xf>
    <xf numFmtId="181" fontId="1" fillId="3" borderId="32" xfId="0" applyNumberFormat="1" applyFont="1" applyFill="1" applyBorder="1" applyAlignment="1">
      <alignment horizontal="center" vertical="center" wrapText="1"/>
    </xf>
    <xf numFmtId="181" fontId="1" fillId="2" borderId="32" xfId="0" applyNumberFormat="1" applyFont="1" applyFill="1" applyBorder="1" applyAlignment="1">
      <alignment horizontal="center" vertical="center" wrapText="1"/>
    </xf>
    <xf numFmtId="181" fontId="1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"/>
  <sheetViews>
    <sheetView tabSelected="1" view="pageBreakPreview" zoomScale="93" zoomScaleSheetLayoutView="93" workbookViewId="0" topLeftCell="A1">
      <selection activeCell="N4" sqref="N4"/>
    </sheetView>
  </sheetViews>
  <sheetFormatPr defaultColWidth="9.00390625" defaultRowHeight="12.75"/>
  <cols>
    <col min="1" max="1" width="1.00390625" style="0" customWidth="1"/>
    <col min="2" max="2" width="8.25390625" style="0" customWidth="1"/>
    <col min="3" max="4" width="6.00390625" style="0" customWidth="1"/>
    <col min="5" max="5" width="5.875" style="0" customWidth="1"/>
    <col min="6" max="6" width="6.75390625" style="0" customWidth="1"/>
    <col min="7" max="7" width="6.875" style="0" customWidth="1"/>
    <col min="8" max="8" width="6.75390625" style="0" customWidth="1"/>
    <col min="9" max="9" width="7.125" style="0" customWidth="1"/>
    <col min="10" max="14" width="6.75390625" style="0" customWidth="1"/>
    <col min="15" max="15" width="6.875" style="0" customWidth="1"/>
    <col min="16" max="16" width="7.625" style="0" customWidth="1"/>
    <col min="17" max="18" width="9.75390625" style="0" customWidth="1"/>
    <col min="19" max="22" width="5.75390625" style="0" customWidth="1"/>
    <col min="23" max="23" width="0.74609375" style="0" customWidth="1"/>
  </cols>
  <sheetData>
    <row r="1" spans="2:22" ht="5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3" ht="13.5" customHeight="1" thickBot="1">
      <c r="B2" s="139" t="s">
        <v>2</v>
      </c>
      <c r="C2" s="146" t="s">
        <v>0</v>
      </c>
      <c r="D2" s="147"/>
      <c r="E2" s="156" t="s">
        <v>8</v>
      </c>
      <c r="F2" s="122" t="s">
        <v>17</v>
      </c>
      <c r="G2" s="124" t="s">
        <v>18</v>
      </c>
      <c r="H2" s="137" t="s">
        <v>19</v>
      </c>
      <c r="I2" s="154" t="s">
        <v>20</v>
      </c>
      <c r="J2" s="152" t="s">
        <v>22</v>
      </c>
      <c r="K2" s="128" t="s">
        <v>13</v>
      </c>
      <c r="L2" s="150" t="s">
        <v>16</v>
      </c>
      <c r="M2" s="124" t="s">
        <v>9</v>
      </c>
      <c r="N2" s="144" t="s">
        <v>10</v>
      </c>
      <c r="O2" s="145"/>
      <c r="P2" s="148" t="s">
        <v>14</v>
      </c>
      <c r="Q2" s="149"/>
      <c r="R2" s="141" t="s">
        <v>11</v>
      </c>
      <c r="S2" s="130" t="s">
        <v>1</v>
      </c>
      <c r="T2" s="131"/>
      <c r="U2" s="131"/>
      <c r="V2" s="132"/>
      <c r="W2" s="4"/>
    </row>
    <row r="3" spans="2:23" ht="15" customHeight="1" thickBot="1">
      <c r="B3" s="140"/>
      <c r="C3" s="15" t="s">
        <v>3</v>
      </c>
      <c r="D3" s="16" t="s">
        <v>4</v>
      </c>
      <c r="E3" s="157"/>
      <c r="F3" s="123"/>
      <c r="G3" s="125"/>
      <c r="H3" s="138"/>
      <c r="I3" s="155"/>
      <c r="J3" s="153"/>
      <c r="K3" s="129"/>
      <c r="L3" s="151"/>
      <c r="M3" s="143"/>
      <c r="N3" s="7" t="s">
        <v>23</v>
      </c>
      <c r="O3" s="78" t="s">
        <v>24</v>
      </c>
      <c r="P3" s="8" t="s">
        <v>15</v>
      </c>
      <c r="Q3" s="9" t="s">
        <v>12</v>
      </c>
      <c r="R3" s="142"/>
      <c r="S3" s="18" t="s">
        <v>6</v>
      </c>
      <c r="T3" s="10" t="s">
        <v>21</v>
      </c>
      <c r="U3" s="17" t="s">
        <v>5</v>
      </c>
      <c r="V3" s="17" t="s">
        <v>7</v>
      </c>
      <c r="W3" s="1"/>
    </row>
    <row r="4" spans="2:23" ht="22.5" customHeight="1">
      <c r="B4" s="23"/>
      <c r="C4" s="24"/>
      <c r="D4" s="56"/>
      <c r="E4" s="53"/>
      <c r="F4" s="158">
        <v>0.20138888888888887</v>
      </c>
      <c r="G4" s="159">
        <v>0.20486111111111113</v>
      </c>
      <c r="H4" s="160">
        <v>0.20833333333333334</v>
      </c>
      <c r="I4" s="158">
        <v>0.5083333333333333</v>
      </c>
      <c r="J4" s="159">
        <v>0.5118055555555555</v>
      </c>
      <c r="K4" s="159">
        <f>1+N4-M4</f>
        <v>1.0069444444444446</v>
      </c>
      <c r="L4" s="161">
        <f>1-F4:F4+J4:J4</f>
        <v>1.3104166666666668</v>
      </c>
      <c r="M4" s="162">
        <f>1-H4+I4</f>
        <v>1.2999999999999998</v>
      </c>
      <c r="N4" s="163">
        <f>1-G4+J4</f>
        <v>1.3069444444444445</v>
      </c>
      <c r="O4" s="85">
        <f>HOUR(N4)+MINUTE(N4)/60</f>
        <v>7.366666666666666</v>
      </c>
      <c r="P4" s="82">
        <v>0</v>
      </c>
      <c r="Q4" s="62"/>
      <c r="R4" s="68" t="s">
        <v>30</v>
      </c>
      <c r="S4" s="65">
        <v>0</v>
      </c>
      <c r="T4" s="29">
        <v>0</v>
      </c>
      <c r="U4" s="30">
        <f aca="true" t="shared" si="0" ref="U4:U10">S4+T4</f>
        <v>0</v>
      </c>
      <c r="V4" s="28">
        <f aca="true" t="shared" si="1" ref="V4:V9">U4-S5</f>
        <v>0</v>
      </c>
      <c r="W4" s="1"/>
    </row>
    <row r="5" spans="2:23" ht="22.5" customHeight="1">
      <c r="B5" s="25"/>
      <c r="C5" s="26"/>
      <c r="D5" s="57"/>
      <c r="E5" s="54"/>
      <c r="F5" s="164">
        <v>0.5013888888888889</v>
      </c>
      <c r="G5" s="165">
        <v>0.5048611111111111</v>
      </c>
      <c r="H5" s="166">
        <v>0.5090277777777777</v>
      </c>
      <c r="I5" s="164">
        <v>0.5958333333333333</v>
      </c>
      <c r="J5" s="165">
        <v>0.6006944444444444</v>
      </c>
      <c r="K5" s="165">
        <f>1+N5-M5</f>
        <v>1.0090277777777776</v>
      </c>
      <c r="L5" s="167">
        <f>1-F5:F5+J5:J5</f>
        <v>1.0993055555555555</v>
      </c>
      <c r="M5" s="168">
        <f>1-H5+I5</f>
        <v>1.0868055555555556</v>
      </c>
      <c r="N5" s="169">
        <f>1-G5+J5</f>
        <v>1.0958333333333332</v>
      </c>
      <c r="O5" s="86">
        <f>HOUR(N5)+MINUTE(N5)/60</f>
        <v>2.3</v>
      </c>
      <c r="P5" s="83">
        <v>0</v>
      </c>
      <c r="Q5" s="63"/>
      <c r="R5" s="69" t="s">
        <v>30</v>
      </c>
      <c r="S5" s="66">
        <v>0</v>
      </c>
      <c r="T5" s="30">
        <v>0</v>
      </c>
      <c r="U5" s="30">
        <f t="shared" si="0"/>
        <v>0</v>
      </c>
      <c r="V5" s="27">
        <f t="shared" si="1"/>
        <v>0</v>
      </c>
      <c r="W5" s="2"/>
    </row>
    <row r="6" spans="2:22" ht="22.5" customHeight="1">
      <c r="B6" s="25"/>
      <c r="C6" s="26"/>
      <c r="D6" s="57"/>
      <c r="E6" s="54"/>
      <c r="F6" s="60"/>
      <c r="G6" s="50"/>
      <c r="H6" s="75"/>
      <c r="I6" s="60"/>
      <c r="J6" s="50"/>
      <c r="K6" s="50"/>
      <c r="L6" s="91"/>
      <c r="M6" s="72"/>
      <c r="N6" s="20"/>
      <c r="O6" s="86"/>
      <c r="P6" s="84">
        <v>0</v>
      </c>
      <c r="Q6" s="63"/>
      <c r="R6" s="69" t="s">
        <v>30</v>
      </c>
      <c r="S6" s="66">
        <v>0</v>
      </c>
      <c r="T6" s="30">
        <v>0</v>
      </c>
      <c r="U6" s="30">
        <f t="shared" si="0"/>
        <v>0</v>
      </c>
      <c r="V6" s="31">
        <f t="shared" si="1"/>
        <v>0</v>
      </c>
    </row>
    <row r="7" spans="2:22" ht="22.5" customHeight="1">
      <c r="B7" s="25"/>
      <c r="C7" s="26"/>
      <c r="D7" s="57"/>
      <c r="E7" s="54"/>
      <c r="F7" s="60"/>
      <c r="G7" s="50"/>
      <c r="H7" s="75"/>
      <c r="I7" s="60"/>
      <c r="J7" s="50"/>
      <c r="K7" s="50"/>
      <c r="L7" s="91"/>
      <c r="M7" s="72"/>
      <c r="N7" s="20"/>
      <c r="O7" s="86"/>
      <c r="P7" s="83">
        <v>0</v>
      </c>
      <c r="Q7" s="63"/>
      <c r="R7" s="69" t="s">
        <v>30</v>
      </c>
      <c r="S7" s="66">
        <v>0</v>
      </c>
      <c r="T7" s="30">
        <v>0</v>
      </c>
      <c r="U7" s="30">
        <f t="shared" si="0"/>
        <v>0</v>
      </c>
      <c r="V7" s="27">
        <f t="shared" si="1"/>
        <v>0</v>
      </c>
    </row>
    <row r="8" spans="2:22" ht="22.5" customHeight="1">
      <c r="B8" s="25"/>
      <c r="C8" s="26"/>
      <c r="D8" s="57"/>
      <c r="E8" s="54"/>
      <c r="F8" s="60"/>
      <c r="G8" s="50"/>
      <c r="H8" s="75"/>
      <c r="I8" s="60"/>
      <c r="J8" s="50"/>
      <c r="K8" s="50"/>
      <c r="L8" s="91"/>
      <c r="M8" s="72"/>
      <c r="N8" s="20"/>
      <c r="O8" s="86"/>
      <c r="P8" s="84">
        <v>0</v>
      </c>
      <c r="Q8" s="63"/>
      <c r="R8" s="69" t="s">
        <v>30</v>
      </c>
      <c r="S8" s="66">
        <v>0</v>
      </c>
      <c r="T8" s="30">
        <v>0</v>
      </c>
      <c r="U8" s="30">
        <f t="shared" si="0"/>
        <v>0</v>
      </c>
      <c r="V8" s="31">
        <f t="shared" si="1"/>
        <v>0</v>
      </c>
    </row>
    <row r="9" spans="2:22" ht="22.5" customHeight="1">
      <c r="B9" s="25"/>
      <c r="C9" s="26"/>
      <c r="D9" s="57"/>
      <c r="E9" s="54"/>
      <c r="F9" s="60"/>
      <c r="G9" s="50"/>
      <c r="H9" s="75"/>
      <c r="I9" s="60"/>
      <c r="J9" s="50"/>
      <c r="K9" s="50"/>
      <c r="L9" s="91"/>
      <c r="M9" s="72"/>
      <c r="N9" s="20"/>
      <c r="O9" s="86"/>
      <c r="P9" s="83">
        <v>0</v>
      </c>
      <c r="Q9" s="63"/>
      <c r="R9" s="69" t="s">
        <v>30</v>
      </c>
      <c r="S9" s="66">
        <v>0</v>
      </c>
      <c r="T9" s="30">
        <v>0</v>
      </c>
      <c r="U9" s="30">
        <f t="shared" si="0"/>
        <v>0</v>
      </c>
      <c r="V9" s="27">
        <f t="shared" si="1"/>
        <v>0</v>
      </c>
    </row>
    <row r="10" spans="2:22" ht="22.5" customHeight="1" thickBot="1">
      <c r="B10" s="32"/>
      <c r="C10" s="21"/>
      <c r="D10" s="58"/>
      <c r="E10" s="55"/>
      <c r="F10" s="61"/>
      <c r="G10" s="51"/>
      <c r="H10" s="76"/>
      <c r="I10" s="61"/>
      <c r="J10" s="51"/>
      <c r="K10" s="51"/>
      <c r="L10" s="92"/>
      <c r="M10" s="73"/>
      <c r="N10" s="22"/>
      <c r="O10" s="87"/>
      <c r="P10" s="88">
        <v>0</v>
      </c>
      <c r="Q10" s="64"/>
      <c r="R10" s="70" t="s">
        <v>30</v>
      </c>
      <c r="S10" s="67">
        <v>0</v>
      </c>
      <c r="T10" s="33">
        <v>0</v>
      </c>
      <c r="U10" s="33">
        <f t="shared" si="0"/>
        <v>0</v>
      </c>
      <c r="V10" s="34">
        <f>U10-S12</f>
        <v>0</v>
      </c>
    </row>
    <row r="11" ht="6.75" customHeight="1" thickBot="1"/>
    <row r="12" spans="2:22" ht="22.5" customHeight="1" thickBot="1">
      <c r="B12" s="48" t="s">
        <v>31</v>
      </c>
      <c r="I12" s="3"/>
      <c r="K12" s="37">
        <f>SUM(K4:K10)</f>
        <v>2.0159722222222225</v>
      </c>
      <c r="L12" s="105">
        <f>SUM(L4:L10)</f>
        <v>2.4097222222222223</v>
      </c>
      <c r="M12" s="102">
        <f>SUM(M4:M10)</f>
        <v>2.386805555555555</v>
      </c>
      <c r="N12" s="35">
        <f>SUM(N4:N10)</f>
        <v>2.4027777777777777</v>
      </c>
      <c r="O12" s="77">
        <f>SUM(O2:O11)</f>
        <v>9.666666666666666</v>
      </c>
      <c r="P12" s="89">
        <f>P4+P5+P6+P7+P8+P9+P10</f>
        <v>0</v>
      </c>
      <c r="R12" s="52">
        <f>R4+R5+R6+R7+R8+R9+R10</f>
        <v>0</v>
      </c>
      <c r="S12" s="14">
        <v>0</v>
      </c>
      <c r="V12" s="14">
        <f>V4+V5+V6+V7+V8+V9+V10</f>
        <v>0</v>
      </c>
    </row>
    <row r="13" spans="2:22" ht="22.5" customHeight="1" thickBot="1">
      <c r="B13" s="3"/>
      <c r="C13" s="45" t="s">
        <v>25</v>
      </c>
      <c r="G13" s="135">
        <f>SUM(K4:K10)</f>
        <v>2.0159722222222225</v>
      </c>
      <c r="H13" s="136"/>
      <c r="I13" s="3"/>
      <c r="K13" s="41"/>
      <c r="L13" s="38"/>
      <c r="M13" s="42"/>
      <c r="N13" s="39"/>
      <c r="O13" s="43"/>
      <c r="P13" s="40"/>
      <c r="S13" s="40"/>
      <c r="V13" s="40"/>
    </row>
    <row r="14" spans="3:22" ht="22.5" customHeight="1" thickBot="1">
      <c r="C14" s="45" t="s">
        <v>26</v>
      </c>
      <c r="G14" s="135">
        <f>SUM(M4:M10)</f>
        <v>2.386805555555555</v>
      </c>
      <c r="H14" s="136"/>
      <c r="K14" s="45"/>
      <c r="N14" s="81"/>
      <c r="Q14" s="47"/>
      <c r="R14" s="107"/>
      <c r="S14" s="114" t="s">
        <v>40</v>
      </c>
      <c r="T14" s="109"/>
      <c r="U14" s="108"/>
      <c r="V14" s="110"/>
    </row>
    <row r="15" spans="3:22" ht="22.5" customHeight="1" thickBot="1">
      <c r="C15" s="45" t="s">
        <v>29</v>
      </c>
      <c r="G15" s="133">
        <f>SUM(O4:O10)</f>
        <v>9.666666666666666</v>
      </c>
      <c r="H15" s="134"/>
      <c r="K15" s="93"/>
      <c r="L15" s="93"/>
      <c r="M15" s="93"/>
      <c r="N15" s="94" t="s">
        <v>32</v>
      </c>
      <c r="O15" s="95" t="s">
        <v>33</v>
      </c>
      <c r="P15" s="40"/>
      <c r="Q15" s="47"/>
      <c r="R15" s="115"/>
      <c r="S15" s="116"/>
      <c r="T15" s="116"/>
      <c r="U15" s="117" t="s">
        <v>32</v>
      </c>
      <c r="V15" s="118" t="s">
        <v>33</v>
      </c>
    </row>
    <row r="16" spans="3:22" ht="22.5" customHeight="1" thickBot="1">
      <c r="C16" s="45" t="s">
        <v>27</v>
      </c>
      <c r="G16" s="126">
        <f>P4+P5+P6+P7+P8+P9+P10</f>
        <v>0</v>
      </c>
      <c r="H16" s="127"/>
      <c r="K16" s="96" t="s">
        <v>34</v>
      </c>
      <c r="L16" s="93"/>
      <c r="M16" s="93"/>
      <c r="N16" s="100">
        <v>1</v>
      </c>
      <c r="O16" s="101">
        <f>M12+N16</f>
        <v>3.386805555555555</v>
      </c>
      <c r="Q16" s="47"/>
      <c r="R16" s="119" t="s">
        <v>34</v>
      </c>
      <c r="S16" s="116"/>
      <c r="T16" s="116"/>
      <c r="U16" s="106" t="s">
        <v>36</v>
      </c>
      <c r="V16" s="111" t="s">
        <v>37</v>
      </c>
    </row>
    <row r="17" spans="3:22" ht="22.5" customHeight="1" thickBot="1">
      <c r="C17" s="45" t="s">
        <v>28</v>
      </c>
      <c r="G17" s="126">
        <f>R4+R5+R6+R7+R8+R9+R10</f>
        <v>0</v>
      </c>
      <c r="H17" s="127"/>
      <c r="K17" s="96" t="s">
        <v>35</v>
      </c>
      <c r="L17" s="93"/>
      <c r="M17" s="93"/>
      <c r="N17" s="103">
        <v>3</v>
      </c>
      <c r="O17" s="104">
        <f>L12+N17</f>
        <v>5.409722222222222</v>
      </c>
      <c r="Q17" s="47"/>
      <c r="R17" s="120" t="s">
        <v>35</v>
      </c>
      <c r="S17" s="121"/>
      <c r="T17" s="121"/>
      <c r="U17" s="112" t="s">
        <v>38</v>
      </c>
      <c r="V17" s="113" t="s">
        <v>39</v>
      </c>
    </row>
    <row r="18" ht="12" customHeight="1">
      <c r="Q18" s="47"/>
    </row>
    <row r="19" ht="24.75" customHeight="1">
      <c r="Q19" s="47"/>
    </row>
    <row r="20" ht="24.75" customHeight="1">
      <c r="Q20" s="47"/>
    </row>
    <row r="21" ht="24.75" customHeight="1">
      <c r="Q21" s="44"/>
    </row>
    <row r="22" spans="16:17" ht="24.75" customHeight="1">
      <c r="P22" s="46"/>
      <c r="Q22" s="46"/>
    </row>
  </sheetData>
  <mergeCells count="20">
    <mergeCell ref="B2:B3"/>
    <mergeCell ref="R2:R3"/>
    <mergeCell ref="M2:M3"/>
    <mergeCell ref="N2:O2"/>
    <mergeCell ref="C2:D2"/>
    <mergeCell ref="P2:Q2"/>
    <mergeCell ref="L2:L3"/>
    <mergeCell ref="J2:J3"/>
    <mergeCell ref="I2:I3"/>
    <mergeCell ref="E2:E3"/>
    <mergeCell ref="K2:K3"/>
    <mergeCell ref="S2:V2"/>
    <mergeCell ref="G15:H15"/>
    <mergeCell ref="G14:H14"/>
    <mergeCell ref="G13:H13"/>
    <mergeCell ref="H2:H3"/>
    <mergeCell ref="F2:F3"/>
    <mergeCell ref="G2:G3"/>
    <mergeCell ref="G16:H16"/>
    <mergeCell ref="G17:H17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93" zoomScaleSheetLayoutView="93" workbookViewId="0" topLeftCell="A1">
      <selection activeCell="Q17" sqref="Q17"/>
    </sheetView>
  </sheetViews>
  <sheetFormatPr defaultColWidth="9.00390625" defaultRowHeight="12.75"/>
  <cols>
    <col min="1" max="1" width="1.00390625" style="0" customWidth="1"/>
    <col min="2" max="2" width="8.25390625" style="0" customWidth="1"/>
    <col min="3" max="4" width="6.00390625" style="0" customWidth="1"/>
    <col min="5" max="5" width="5.875" style="0" customWidth="1"/>
    <col min="6" max="6" width="6.75390625" style="0" customWidth="1"/>
    <col min="7" max="7" width="7.125" style="0" customWidth="1"/>
    <col min="8" max="8" width="6.75390625" style="0" customWidth="1"/>
    <col min="9" max="9" width="7.375" style="0" customWidth="1"/>
    <col min="10" max="14" width="6.75390625" style="0" customWidth="1"/>
    <col min="15" max="15" width="6.875" style="0" customWidth="1"/>
    <col min="16" max="16" width="7.625" style="0" customWidth="1"/>
    <col min="17" max="18" width="9.75390625" style="0" customWidth="1"/>
    <col min="19" max="22" width="5.75390625" style="0" customWidth="1"/>
    <col min="23" max="23" width="0.74609375" style="0" customWidth="1"/>
  </cols>
  <sheetData>
    <row r="1" spans="2:22" ht="5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3" ht="13.5" customHeight="1" thickBot="1">
      <c r="B2" s="139" t="s">
        <v>2</v>
      </c>
      <c r="C2" s="146" t="s">
        <v>0</v>
      </c>
      <c r="D2" s="147"/>
      <c r="E2" s="156" t="s">
        <v>8</v>
      </c>
      <c r="F2" s="122" t="s">
        <v>17</v>
      </c>
      <c r="G2" s="124" t="s">
        <v>18</v>
      </c>
      <c r="H2" s="137" t="s">
        <v>19</v>
      </c>
      <c r="I2" s="154" t="s">
        <v>20</v>
      </c>
      <c r="J2" s="152" t="s">
        <v>22</v>
      </c>
      <c r="K2" s="128" t="s">
        <v>13</v>
      </c>
      <c r="L2" s="150" t="s">
        <v>16</v>
      </c>
      <c r="M2" s="124" t="s">
        <v>9</v>
      </c>
      <c r="N2" s="144" t="s">
        <v>10</v>
      </c>
      <c r="O2" s="145"/>
      <c r="P2" s="148" t="s">
        <v>14</v>
      </c>
      <c r="Q2" s="149"/>
      <c r="R2" s="141" t="s">
        <v>11</v>
      </c>
      <c r="S2" s="130" t="s">
        <v>1</v>
      </c>
      <c r="T2" s="131"/>
      <c r="U2" s="131"/>
      <c r="V2" s="132"/>
      <c r="W2" s="4"/>
    </row>
    <row r="3" spans="2:23" ht="15" customHeight="1" thickBot="1">
      <c r="B3" s="140"/>
      <c r="C3" s="15" t="s">
        <v>3</v>
      </c>
      <c r="D3" s="16" t="s">
        <v>4</v>
      </c>
      <c r="E3" s="157"/>
      <c r="F3" s="123"/>
      <c r="G3" s="125"/>
      <c r="H3" s="138"/>
      <c r="I3" s="155"/>
      <c r="J3" s="153"/>
      <c r="K3" s="129"/>
      <c r="L3" s="151"/>
      <c r="M3" s="143"/>
      <c r="N3" s="7" t="s">
        <v>23</v>
      </c>
      <c r="O3" s="78" t="s">
        <v>24</v>
      </c>
      <c r="P3" s="8" t="s">
        <v>15</v>
      </c>
      <c r="Q3" s="9" t="s">
        <v>12</v>
      </c>
      <c r="R3" s="142"/>
      <c r="S3" s="18" t="s">
        <v>6</v>
      </c>
      <c r="T3" s="10" t="s">
        <v>21</v>
      </c>
      <c r="U3" s="17" t="s">
        <v>5</v>
      </c>
      <c r="V3" s="17" t="s">
        <v>7</v>
      </c>
      <c r="W3" s="1"/>
    </row>
    <row r="4" spans="2:23" ht="22.5" customHeight="1">
      <c r="B4" s="23"/>
      <c r="C4" s="24"/>
      <c r="D4" s="56"/>
      <c r="E4" s="53"/>
      <c r="F4" s="59">
        <v>0.20138888888888887</v>
      </c>
      <c r="G4" s="49">
        <v>0.20486111111111113</v>
      </c>
      <c r="H4" s="74">
        <v>0.20833333333333334</v>
      </c>
      <c r="I4" s="59">
        <v>0.5083333333333333</v>
      </c>
      <c r="J4" s="49">
        <v>0.5118055555555555</v>
      </c>
      <c r="K4" s="49">
        <f>24+N4-M4</f>
        <v>24.00694444444444</v>
      </c>
      <c r="L4" s="90">
        <f>24-F4:F4+J4:J4</f>
        <v>24.310416666666665</v>
      </c>
      <c r="M4" s="71">
        <f>24-H4+I4</f>
        <v>24.3</v>
      </c>
      <c r="N4" s="19">
        <f>24-G4+J4</f>
        <v>24.306944444444444</v>
      </c>
      <c r="O4" s="85">
        <f>HOUR(N4)+MINUTE(N4)/60</f>
        <v>7.366666666666666</v>
      </c>
      <c r="P4" s="82">
        <v>0</v>
      </c>
      <c r="Q4" s="62"/>
      <c r="R4" s="68" t="s">
        <v>30</v>
      </c>
      <c r="S4" s="65">
        <v>0</v>
      </c>
      <c r="T4" s="29">
        <v>0</v>
      </c>
      <c r="U4" s="30">
        <f aca="true" t="shared" si="0" ref="U4:U10">S4+T4</f>
        <v>0</v>
      </c>
      <c r="V4" s="28">
        <f aca="true" t="shared" si="1" ref="V4:V9">U4-S5</f>
        <v>0</v>
      </c>
      <c r="W4" s="1"/>
    </row>
    <row r="5" spans="2:23" ht="22.5" customHeight="1">
      <c r="B5" s="25"/>
      <c r="C5" s="26"/>
      <c r="D5" s="57"/>
      <c r="E5" s="54"/>
      <c r="F5" s="60">
        <v>0.5013888888888889</v>
      </c>
      <c r="G5" s="50">
        <v>0.5048611111111111</v>
      </c>
      <c r="H5" s="75">
        <v>0.5090277777777777</v>
      </c>
      <c r="I5" s="60">
        <v>0.5958333333333333</v>
      </c>
      <c r="J5" s="50">
        <v>0.6006944444444444</v>
      </c>
      <c r="K5" s="50">
        <f>24+N5-M5</f>
        <v>24.009027777777774</v>
      </c>
      <c r="L5" s="91">
        <f>24-F5:F5+J5:J5</f>
        <v>24.099305555555553</v>
      </c>
      <c r="M5" s="72">
        <f>24-H5+I5</f>
        <v>24.086805555555557</v>
      </c>
      <c r="N5" s="20">
        <f>24-G5+J5</f>
        <v>24.09583333333333</v>
      </c>
      <c r="O5" s="86">
        <f>HOUR(N5)+MINUTE(N5)/60</f>
        <v>2.3</v>
      </c>
      <c r="P5" s="83">
        <v>0</v>
      </c>
      <c r="Q5" s="63"/>
      <c r="R5" s="69" t="s">
        <v>30</v>
      </c>
      <c r="S5" s="66">
        <v>0</v>
      </c>
      <c r="T5" s="30">
        <v>0</v>
      </c>
      <c r="U5" s="30">
        <f t="shared" si="0"/>
        <v>0</v>
      </c>
      <c r="V5" s="27">
        <f t="shared" si="1"/>
        <v>0</v>
      </c>
      <c r="W5" s="2"/>
    </row>
    <row r="6" spans="2:22" ht="22.5" customHeight="1">
      <c r="B6" s="25"/>
      <c r="C6" s="26"/>
      <c r="D6" s="57"/>
      <c r="E6" s="54"/>
      <c r="F6" s="60"/>
      <c r="G6" s="50"/>
      <c r="H6" s="75"/>
      <c r="I6" s="60"/>
      <c r="J6" s="50"/>
      <c r="K6" s="50"/>
      <c r="L6" s="91"/>
      <c r="M6" s="72"/>
      <c r="N6" s="20"/>
      <c r="O6" s="86"/>
      <c r="P6" s="84">
        <v>0</v>
      </c>
      <c r="Q6" s="63"/>
      <c r="R6" s="69" t="s">
        <v>30</v>
      </c>
      <c r="S6" s="66">
        <v>0</v>
      </c>
      <c r="T6" s="30">
        <v>0</v>
      </c>
      <c r="U6" s="30">
        <f t="shared" si="0"/>
        <v>0</v>
      </c>
      <c r="V6" s="31">
        <f t="shared" si="1"/>
        <v>0</v>
      </c>
    </row>
    <row r="7" spans="2:22" ht="22.5" customHeight="1">
      <c r="B7" s="25"/>
      <c r="C7" s="26"/>
      <c r="D7" s="57"/>
      <c r="E7" s="54"/>
      <c r="F7" s="60"/>
      <c r="G7" s="50"/>
      <c r="H7" s="75"/>
      <c r="I7" s="60"/>
      <c r="J7" s="50"/>
      <c r="K7" s="50"/>
      <c r="L7" s="91"/>
      <c r="M7" s="72"/>
      <c r="N7" s="20"/>
      <c r="O7" s="86"/>
      <c r="P7" s="83">
        <v>0</v>
      </c>
      <c r="Q7" s="63"/>
      <c r="R7" s="69" t="s">
        <v>30</v>
      </c>
      <c r="S7" s="66">
        <v>0</v>
      </c>
      <c r="T7" s="30">
        <v>0</v>
      </c>
      <c r="U7" s="30">
        <f t="shared" si="0"/>
        <v>0</v>
      </c>
      <c r="V7" s="27">
        <f t="shared" si="1"/>
        <v>0</v>
      </c>
    </row>
    <row r="8" spans="2:22" ht="22.5" customHeight="1">
      <c r="B8" s="25"/>
      <c r="C8" s="26"/>
      <c r="D8" s="57"/>
      <c r="E8" s="54"/>
      <c r="F8" s="60"/>
      <c r="G8" s="50"/>
      <c r="H8" s="75"/>
      <c r="I8" s="60"/>
      <c r="J8" s="50"/>
      <c r="K8" s="50"/>
      <c r="L8" s="91"/>
      <c r="M8" s="72"/>
      <c r="N8" s="20"/>
      <c r="O8" s="86"/>
      <c r="P8" s="84">
        <v>0</v>
      </c>
      <c r="Q8" s="63"/>
      <c r="R8" s="69" t="s">
        <v>30</v>
      </c>
      <c r="S8" s="66">
        <v>0</v>
      </c>
      <c r="T8" s="30">
        <v>0</v>
      </c>
      <c r="U8" s="30">
        <f t="shared" si="0"/>
        <v>0</v>
      </c>
      <c r="V8" s="31">
        <f t="shared" si="1"/>
        <v>0</v>
      </c>
    </row>
    <row r="9" spans="2:22" ht="22.5" customHeight="1">
      <c r="B9" s="25"/>
      <c r="C9" s="26"/>
      <c r="D9" s="57"/>
      <c r="E9" s="54"/>
      <c r="F9" s="60"/>
      <c r="G9" s="50"/>
      <c r="H9" s="75"/>
      <c r="I9" s="60"/>
      <c r="J9" s="50"/>
      <c r="K9" s="50"/>
      <c r="L9" s="91"/>
      <c r="M9" s="72"/>
      <c r="N9" s="20"/>
      <c r="O9" s="86"/>
      <c r="P9" s="83">
        <v>0</v>
      </c>
      <c r="Q9" s="63"/>
      <c r="R9" s="69" t="s">
        <v>30</v>
      </c>
      <c r="S9" s="66">
        <v>0</v>
      </c>
      <c r="T9" s="30">
        <v>0</v>
      </c>
      <c r="U9" s="30">
        <f t="shared" si="0"/>
        <v>0</v>
      </c>
      <c r="V9" s="27">
        <f t="shared" si="1"/>
        <v>0</v>
      </c>
    </row>
    <row r="10" spans="2:22" ht="22.5" customHeight="1" thickBot="1">
      <c r="B10" s="32"/>
      <c r="C10" s="21"/>
      <c r="D10" s="58"/>
      <c r="E10" s="55"/>
      <c r="F10" s="61"/>
      <c r="G10" s="51"/>
      <c r="H10" s="76"/>
      <c r="I10" s="61"/>
      <c r="J10" s="51"/>
      <c r="K10" s="51"/>
      <c r="L10" s="92"/>
      <c r="M10" s="73"/>
      <c r="N10" s="22"/>
      <c r="O10" s="87"/>
      <c r="P10" s="88">
        <v>0</v>
      </c>
      <c r="Q10" s="64"/>
      <c r="R10" s="70" t="s">
        <v>30</v>
      </c>
      <c r="S10" s="67">
        <v>0</v>
      </c>
      <c r="T10" s="33">
        <v>0</v>
      </c>
      <c r="U10" s="33">
        <f t="shared" si="0"/>
        <v>0</v>
      </c>
      <c r="V10" s="34">
        <f>U10-S12</f>
        <v>0</v>
      </c>
    </row>
    <row r="11" ht="6.75" customHeight="1" thickBot="1"/>
    <row r="12" spans="2:22" ht="22.5" customHeight="1" thickBot="1">
      <c r="B12" s="48" t="s">
        <v>31</v>
      </c>
      <c r="I12" s="3"/>
      <c r="K12" s="37">
        <f>SUM(K4:K10)</f>
        <v>48.01597222222222</v>
      </c>
      <c r="L12" s="13">
        <f>SUM(L4:L10)</f>
        <v>48.409722222222214</v>
      </c>
      <c r="M12" s="36">
        <f>SUM(M4:M10)</f>
        <v>48.386805555555554</v>
      </c>
      <c r="N12" s="35">
        <f>SUM(N4:N10)</f>
        <v>48.40277777777777</v>
      </c>
      <c r="O12" s="77">
        <f>SUM(O2:O11)</f>
        <v>9.666666666666666</v>
      </c>
      <c r="P12" s="89">
        <f>P4+P5+P6+P7+P8+P9+P10</f>
        <v>0</v>
      </c>
      <c r="R12" s="52">
        <f>R4+R5+R6+R7+R8+R9+R10</f>
        <v>0</v>
      </c>
      <c r="S12" s="14">
        <v>0</v>
      </c>
      <c r="V12" s="14">
        <f>V4+V5+V6+V7+V8+V9+V10</f>
        <v>0</v>
      </c>
    </row>
    <row r="13" spans="2:22" ht="22.5" customHeight="1" thickBot="1">
      <c r="B13" s="3"/>
      <c r="C13" s="45" t="s">
        <v>25</v>
      </c>
      <c r="G13" s="135">
        <f>SUM(K4:K10)</f>
        <v>48.01597222222222</v>
      </c>
      <c r="H13" s="136"/>
      <c r="I13" s="3"/>
      <c r="K13" s="41"/>
      <c r="L13" s="38"/>
      <c r="M13" s="42"/>
      <c r="N13" s="39"/>
      <c r="O13" s="43"/>
      <c r="P13" s="40"/>
      <c r="S13" s="40"/>
      <c r="V13" s="40"/>
    </row>
    <row r="14" spans="3:22" ht="22.5" customHeight="1" thickBot="1">
      <c r="C14" s="45" t="s">
        <v>26</v>
      </c>
      <c r="G14" s="135">
        <f>SUM(M4:M10)</f>
        <v>48.386805555555554</v>
      </c>
      <c r="H14" s="136"/>
      <c r="K14" s="45"/>
      <c r="N14" s="81"/>
      <c r="Q14" s="47"/>
      <c r="V14" s="6"/>
    </row>
    <row r="15" spans="3:22" ht="22.5" customHeight="1" thickBot="1">
      <c r="C15" s="45" t="s">
        <v>29</v>
      </c>
      <c r="G15" s="133">
        <f>SUM(O4:O10)</f>
        <v>9.666666666666666</v>
      </c>
      <c r="H15" s="134"/>
      <c r="K15" s="93"/>
      <c r="L15" s="93"/>
      <c r="M15" s="93"/>
      <c r="N15" s="94" t="s">
        <v>32</v>
      </c>
      <c r="O15" s="95" t="s">
        <v>33</v>
      </c>
      <c r="P15" s="40"/>
      <c r="Q15" s="47"/>
      <c r="V15" s="5"/>
    </row>
    <row r="16" spans="3:17" ht="22.5" customHeight="1" thickBot="1">
      <c r="C16" s="45" t="s">
        <v>27</v>
      </c>
      <c r="G16" s="126">
        <f>P4+P5+P6+P7+P8+P9+P10</f>
        <v>0</v>
      </c>
      <c r="H16" s="127"/>
      <c r="K16" s="96" t="s">
        <v>34</v>
      </c>
      <c r="L16" s="93"/>
      <c r="M16" s="93"/>
      <c r="N16" s="97">
        <v>1.3868055555555556</v>
      </c>
      <c r="O16" s="98">
        <f>M12+N16</f>
        <v>49.77361111111111</v>
      </c>
      <c r="Q16" s="47"/>
    </row>
    <row r="17" spans="3:17" ht="22.5" customHeight="1" thickBot="1">
      <c r="C17" s="45" t="s">
        <v>28</v>
      </c>
      <c r="G17" s="126">
        <f>R4+R5+R6+R7+R8+R9+R10</f>
        <v>0</v>
      </c>
      <c r="H17" s="127"/>
      <c r="K17" s="96" t="s">
        <v>35</v>
      </c>
      <c r="L17" s="93"/>
      <c r="M17" s="93"/>
      <c r="N17" s="97">
        <v>3.4097222222222223</v>
      </c>
      <c r="O17" s="98">
        <f>L12+N17</f>
        <v>51.819444444444436</v>
      </c>
      <c r="Q17" s="47"/>
    </row>
    <row r="18" ht="12" customHeight="1">
      <c r="Q18" s="47"/>
    </row>
    <row r="19" ht="24.75" customHeight="1">
      <c r="Q19" s="47"/>
    </row>
    <row r="20" ht="24.75" customHeight="1">
      <c r="Q20" s="47"/>
    </row>
    <row r="21" ht="24.75" customHeight="1">
      <c r="Q21" s="44"/>
    </row>
    <row r="22" spans="16:17" ht="24.75" customHeight="1">
      <c r="P22" s="46"/>
      <c r="Q22" s="46"/>
    </row>
  </sheetData>
  <mergeCells count="20">
    <mergeCell ref="F2:F3"/>
    <mergeCell ref="G2:G3"/>
    <mergeCell ref="G16:H16"/>
    <mergeCell ref="G17:H17"/>
    <mergeCell ref="K2:K3"/>
    <mergeCell ref="S2:V2"/>
    <mergeCell ref="G15:H15"/>
    <mergeCell ref="G14:H14"/>
    <mergeCell ref="G13:H13"/>
    <mergeCell ref="H2:H3"/>
    <mergeCell ref="B2:B3"/>
    <mergeCell ref="R2:R3"/>
    <mergeCell ref="M2:M3"/>
    <mergeCell ref="N2:O2"/>
    <mergeCell ref="C2:D2"/>
    <mergeCell ref="P2:Q2"/>
    <mergeCell ref="L2:L3"/>
    <mergeCell ref="J2:J3"/>
    <mergeCell ref="I2:I3"/>
    <mergeCell ref="E2:E3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93" zoomScaleSheetLayoutView="93" workbookViewId="0" topLeftCell="A1">
      <selection activeCell="Q15" sqref="Q15"/>
    </sheetView>
  </sheetViews>
  <sheetFormatPr defaultColWidth="9.00390625" defaultRowHeight="12.75"/>
  <cols>
    <col min="1" max="1" width="1.00390625" style="0" customWidth="1"/>
    <col min="2" max="2" width="8.25390625" style="0" customWidth="1"/>
    <col min="3" max="4" width="6.00390625" style="0" customWidth="1"/>
    <col min="5" max="5" width="5.875" style="0" customWidth="1"/>
    <col min="6" max="6" width="6.75390625" style="0" customWidth="1"/>
    <col min="7" max="7" width="7.125" style="0" customWidth="1"/>
    <col min="8" max="8" width="6.75390625" style="0" customWidth="1"/>
    <col min="9" max="9" width="7.375" style="0" customWidth="1"/>
    <col min="10" max="14" width="6.75390625" style="0" customWidth="1"/>
    <col min="15" max="15" width="6.875" style="0" customWidth="1"/>
    <col min="16" max="16" width="7.625" style="0" customWidth="1"/>
    <col min="17" max="18" width="9.75390625" style="0" customWidth="1"/>
    <col min="19" max="22" width="5.75390625" style="0" customWidth="1"/>
    <col min="23" max="23" width="0.74609375" style="0" customWidth="1"/>
  </cols>
  <sheetData>
    <row r="1" spans="2:22" ht="5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3" ht="13.5" customHeight="1" thickBot="1">
      <c r="B2" s="139" t="s">
        <v>2</v>
      </c>
      <c r="C2" s="146" t="s">
        <v>0</v>
      </c>
      <c r="D2" s="147"/>
      <c r="E2" s="156" t="s">
        <v>8</v>
      </c>
      <c r="F2" s="122" t="s">
        <v>17</v>
      </c>
      <c r="G2" s="124" t="s">
        <v>18</v>
      </c>
      <c r="H2" s="137" t="s">
        <v>19</v>
      </c>
      <c r="I2" s="154" t="s">
        <v>20</v>
      </c>
      <c r="J2" s="152" t="s">
        <v>22</v>
      </c>
      <c r="K2" s="128" t="s">
        <v>13</v>
      </c>
      <c r="L2" s="150" t="s">
        <v>16</v>
      </c>
      <c r="M2" s="124" t="s">
        <v>9</v>
      </c>
      <c r="N2" s="144" t="s">
        <v>10</v>
      </c>
      <c r="O2" s="145"/>
      <c r="P2" s="148" t="s">
        <v>14</v>
      </c>
      <c r="Q2" s="149"/>
      <c r="R2" s="141" t="s">
        <v>11</v>
      </c>
      <c r="S2" s="130" t="s">
        <v>1</v>
      </c>
      <c r="T2" s="131"/>
      <c r="U2" s="131"/>
      <c r="V2" s="132"/>
      <c r="W2" s="4"/>
    </row>
    <row r="3" spans="2:23" ht="15" customHeight="1" thickBot="1">
      <c r="B3" s="140"/>
      <c r="C3" s="15" t="s">
        <v>3</v>
      </c>
      <c r="D3" s="16" t="s">
        <v>4</v>
      </c>
      <c r="E3" s="157"/>
      <c r="F3" s="123"/>
      <c r="G3" s="125"/>
      <c r="H3" s="138"/>
      <c r="I3" s="155"/>
      <c r="J3" s="153"/>
      <c r="K3" s="129"/>
      <c r="L3" s="151"/>
      <c r="M3" s="143"/>
      <c r="N3" s="7" t="s">
        <v>23</v>
      </c>
      <c r="O3" s="78" t="s">
        <v>24</v>
      </c>
      <c r="P3" s="8" t="s">
        <v>15</v>
      </c>
      <c r="Q3" s="9" t="s">
        <v>12</v>
      </c>
      <c r="R3" s="142"/>
      <c r="S3" s="18" t="s">
        <v>6</v>
      </c>
      <c r="T3" s="10" t="s">
        <v>21</v>
      </c>
      <c r="U3" s="17" t="s">
        <v>5</v>
      </c>
      <c r="V3" s="17" t="s">
        <v>7</v>
      </c>
      <c r="W3" s="1"/>
    </row>
    <row r="4" spans="2:23" ht="22.5" customHeight="1">
      <c r="B4" s="23"/>
      <c r="C4" s="24"/>
      <c r="D4" s="56"/>
      <c r="E4" s="53"/>
      <c r="F4" s="59">
        <v>0.20138888888888887</v>
      </c>
      <c r="G4" s="49">
        <v>0.20486111111111113</v>
      </c>
      <c r="H4" s="74">
        <v>0.20833333333333334</v>
      </c>
      <c r="I4" s="59">
        <v>0.5083333333333333</v>
      </c>
      <c r="J4" s="49">
        <v>0.5118055555555555</v>
      </c>
      <c r="K4" s="49">
        <f>24+N4-M4</f>
        <v>24.00694444444444</v>
      </c>
      <c r="L4" s="90">
        <f>24-F4:F4+J4:J4</f>
        <v>24.310416666666665</v>
      </c>
      <c r="M4" s="71">
        <f>24-H4+I4</f>
        <v>24.3</v>
      </c>
      <c r="N4" s="19">
        <f>24-G4+J4</f>
        <v>24.306944444444444</v>
      </c>
      <c r="O4" s="85">
        <f>HOUR(N4)+MINUTE(N4)/60</f>
        <v>7.366666666666666</v>
      </c>
      <c r="P4" s="82">
        <v>0</v>
      </c>
      <c r="Q4" s="62"/>
      <c r="R4" s="68" t="s">
        <v>30</v>
      </c>
      <c r="S4" s="65">
        <v>0</v>
      </c>
      <c r="T4" s="29">
        <v>0</v>
      </c>
      <c r="U4" s="30">
        <f aca="true" t="shared" si="0" ref="U4:U10">S4+T4</f>
        <v>0</v>
      </c>
      <c r="V4" s="28">
        <f aca="true" t="shared" si="1" ref="V4:V9">U4-S5</f>
        <v>0</v>
      </c>
      <c r="W4" s="1"/>
    </row>
    <row r="5" spans="2:23" ht="22.5" customHeight="1">
      <c r="B5" s="25"/>
      <c r="C5" s="26"/>
      <c r="D5" s="57"/>
      <c r="E5" s="54"/>
      <c r="F5" s="60">
        <v>0.5013888888888889</v>
      </c>
      <c r="G5" s="50">
        <v>0.5048611111111111</v>
      </c>
      <c r="H5" s="75">
        <v>0.5090277777777777</v>
      </c>
      <c r="I5" s="60">
        <v>0.5958333333333333</v>
      </c>
      <c r="J5" s="50">
        <v>0.6006944444444444</v>
      </c>
      <c r="K5" s="50">
        <f>24+N5-M5</f>
        <v>24.009027777777774</v>
      </c>
      <c r="L5" s="91">
        <f>24-F5:F5+J5:J5</f>
        <v>24.099305555555553</v>
      </c>
      <c r="M5" s="72">
        <f>24-H5+I5</f>
        <v>24.086805555555557</v>
      </c>
      <c r="N5" s="20">
        <f>24-G5+J5</f>
        <v>24.09583333333333</v>
      </c>
      <c r="O5" s="86">
        <f>HOUR(N5)+MINUTE(N5)/60</f>
        <v>2.3</v>
      </c>
      <c r="P5" s="83">
        <v>0</v>
      </c>
      <c r="Q5" s="63"/>
      <c r="R5" s="69" t="s">
        <v>30</v>
      </c>
      <c r="S5" s="66">
        <v>0</v>
      </c>
      <c r="T5" s="30">
        <v>0</v>
      </c>
      <c r="U5" s="30">
        <f t="shared" si="0"/>
        <v>0</v>
      </c>
      <c r="V5" s="27">
        <f t="shared" si="1"/>
        <v>0</v>
      </c>
      <c r="W5" s="2"/>
    </row>
    <row r="6" spans="2:22" ht="22.5" customHeight="1">
      <c r="B6" s="25"/>
      <c r="C6" s="26"/>
      <c r="D6" s="57"/>
      <c r="E6" s="54"/>
      <c r="F6" s="60"/>
      <c r="G6" s="50"/>
      <c r="H6" s="75"/>
      <c r="I6" s="60"/>
      <c r="J6" s="50"/>
      <c r="K6" s="50"/>
      <c r="L6" s="91"/>
      <c r="M6" s="72"/>
      <c r="N6" s="20"/>
      <c r="O6" s="86"/>
      <c r="P6" s="84">
        <v>0</v>
      </c>
      <c r="Q6" s="63"/>
      <c r="R6" s="69" t="s">
        <v>30</v>
      </c>
      <c r="S6" s="66">
        <v>0</v>
      </c>
      <c r="T6" s="30">
        <v>0</v>
      </c>
      <c r="U6" s="30">
        <f t="shared" si="0"/>
        <v>0</v>
      </c>
      <c r="V6" s="31">
        <f t="shared" si="1"/>
        <v>0</v>
      </c>
    </row>
    <row r="7" spans="2:22" ht="22.5" customHeight="1">
      <c r="B7" s="25"/>
      <c r="C7" s="26"/>
      <c r="D7" s="57"/>
      <c r="E7" s="54"/>
      <c r="F7" s="60"/>
      <c r="G7" s="50"/>
      <c r="H7" s="75"/>
      <c r="I7" s="60"/>
      <c r="J7" s="50"/>
      <c r="K7" s="50"/>
      <c r="L7" s="91"/>
      <c r="M7" s="72"/>
      <c r="N7" s="20"/>
      <c r="O7" s="86"/>
      <c r="P7" s="83">
        <v>0</v>
      </c>
      <c r="Q7" s="63"/>
      <c r="R7" s="69" t="s">
        <v>30</v>
      </c>
      <c r="S7" s="66">
        <v>0</v>
      </c>
      <c r="T7" s="30">
        <v>0</v>
      </c>
      <c r="U7" s="30">
        <f t="shared" si="0"/>
        <v>0</v>
      </c>
      <c r="V7" s="27">
        <f t="shared" si="1"/>
        <v>0</v>
      </c>
    </row>
    <row r="8" spans="2:22" ht="22.5" customHeight="1">
      <c r="B8" s="25"/>
      <c r="C8" s="26"/>
      <c r="D8" s="57"/>
      <c r="E8" s="54"/>
      <c r="F8" s="60"/>
      <c r="G8" s="50"/>
      <c r="H8" s="75"/>
      <c r="I8" s="60"/>
      <c r="J8" s="50"/>
      <c r="K8" s="50"/>
      <c r="L8" s="91"/>
      <c r="M8" s="72"/>
      <c r="N8" s="20"/>
      <c r="O8" s="86"/>
      <c r="P8" s="84">
        <v>0</v>
      </c>
      <c r="Q8" s="63"/>
      <c r="R8" s="69" t="s">
        <v>30</v>
      </c>
      <c r="S8" s="66">
        <v>0</v>
      </c>
      <c r="T8" s="30">
        <v>0</v>
      </c>
      <c r="U8" s="30">
        <f t="shared" si="0"/>
        <v>0</v>
      </c>
      <c r="V8" s="31">
        <f t="shared" si="1"/>
        <v>0</v>
      </c>
    </row>
    <row r="9" spans="2:22" ht="22.5" customHeight="1">
      <c r="B9" s="25"/>
      <c r="C9" s="26"/>
      <c r="D9" s="57"/>
      <c r="E9" s="54"/>
      <c r="F9" s="60"/>
      <c r="G9" s="50"/>
      <c r="H9" s="75"/>
      <c r="I9" s="60"/>
      <c r="J9" s="50"/>
      <c r="K9" s="50"/>
      <c r="L9" s="91"/>
      <c r="M9" s="72"/>
      <c r="N9" s="20"/>
      <c r="O9" s="86"/>
      <c r="P9" s="83">
        <v>0</v>
      </c>
      <c r="Q9" s="63"/>
      <c r="R9" s="69" t="s">
        <v>30</v>
      </c>
      <c r="S9" s="66">
        <v>0</v>
      </c>
      <c r="T9" s="30">
        <v>0</v>
      </c>
      <c r="U9" s="30">
        <f t="shared" si="0"/>
        <v>0</v>
      </c>
      <c r="V9" s="27">
        <f t="shared" si="1"/>
        <v>0</v>
      </c>
    </row>
    <row r="10" spans="2:22" ht="22.5" customHeight="1" thickBot="1">
      <c r="B10" s="32"/>
      <c r="C10" s="21"/>
      <c r="D10" s="58"/>
      <c r="E10" s="55"/>
      <c r="F10" s="61"/>
      <c r="G10" s="51"/>
      <c r="H10" s="76"/>
      <c r="I10" s="61"/>
      <c r="J10" s="51"/>
      <c r="K10" s="51"/>
      <c r="L10" s="92"/>
      <c r="M10" s="73"/>
      <c r="N10" s="22"/>
      <c r="O10" s="87"/>
      <c r="P10" s="88">
        <v>0</v>
      </c>
      <c r="Q10" s="64"/>
      <c r="R10" s="70" t="s">
        <v>30</v>
      </c>
      <c r="S10" s="67">
        <v>0</v>
      </c>
      <c r="T10" s="33">
        <v>0</v>
      </c>
      <c r="U10" s="33">
        <f t="shared" si="0"/>
        <v>0</v>
      </c>
      <c r="V10" s="34">
        <f>U10-S12</f>
        <v>0</v>
      </c>
    </row>
    <row r="11" ht="6.75" customHeight="1" thickBot="1"/>
    <row r="12" spans="2:22" ht="22.5" customHeight="1" thickBot="1">
      <c r="B12" s="48" t="s">
        <v>31</v>
      </c>
      <c r="I12" s="3"/>
      <c r="K12" s="37">
        <f>SUM(K4:K10)</f>
        <v>48.01597222222222</v>
      </c>
      <c r="L12" s="13">
        <f>SUM(L4:L10)</f>
        <v>48.409722222222214</v>
      </c>
      <c r="M12" s="36">
        <f>SUM(M4:M10)</f>
        <v>48.386805555555554</v>
      </c>
      <c r="N12" s="35">
        <f>SUM(N4:N10)</f>
        <v>48.40277777777777</v>
      </c>
      <c r="O12" s="77">
        <f>SUM(O2:O11)</f>
        <v>9.666666666666666</v>
      </c>
      <c r="P12" s="89">
        <f>P4+P5+P6+P7+P8+P9+P10</f>
        <v>0</v>
      </c>
      <c r="R12" s="52">
        <f>R4+R5+R6+R7+R8+R9+R10</f>
        <v>0</v>
      </c>
      <c r="S12" s="14">
        <v>0</v>
      </c>
      <c r="V12" s="14">
        <f>V4+V5+V6+V7+V8+V9+V10</f>
        <v>0</v>
      </c>
    </row>
    <row r="13" spans="2:22" ht="22.5" customHeight="1" thickBot="1">
      <c r="B13" s="3"/>
      <c r="C13" s="45" t="s">
        <v>25</v>
      </c>
      <c r="G13" s="135">
        <f>SUM(K4:K10)</f>
        <v>48.01597222222222</v>
      </c>
      <c r="H13" s="136"/>
      <c r="I13" s="3"/>
      <c r="K13" s="41"/>
      <c r="L13" s="38"/>
      <c r="M13" s="42"/>
      <c r="N13" s="39"/>
      <c r="O13" s="43"/>
      <c r="P13" s="40"/>
      <c r="S13" s="40"/>
      <c r="V13" s="40"/>
    </row>
    <row r="14" spans="3:22" ht="22.5" customHeight="1" thickBot="1">
      <c r="C14" s="45" t="s">
        <v>26</v>
      </c>
      <c r="G14" s="135">
        <f>SUM(M4:M10)</f>
        <v>48.386805555555554</v>
      </c>
      <c r="H14" s="136"/>
      <c r="K14" s="45"/>
      <c r="N14" s="81"/>
      <c r="Q14" s="47"/>
      <c r="V14" s="6"/>
    </row>
    <row r="15" spans="3:22" ht="22.5" customHeight="1" thickBot="1">
      <c r="C15" s="45" t="s">
        <v>29</v>
      </c>
      <c r="G15" s="133">
        <f>SUM(O4:O10)</f>
        <v>9.666666666666666</v>
      </c>
      <c r="H15" s="134"/>
      <c r="N15" s="39" t="s">
        <v>32</v>
      </c>
      <c r="O15" s="40" t="s">
        <v>33</v>
      </c>
      <c r="P15" s="40"/>
      <c r="Q15" s="99"/>
      <c r="V15" s="5"/>
    </row>
    <row r="16" spans="3:17" ht="22.5" customHeight="1" thickBot="1">
      <c r="C16" s="45" t="s">
        <v>27</v>
      </c>
      <c r="G16" s="126">
        <f>P4+P5+P6+P7+P8+P9+P10</f>
        <v>0</v>
      </c>
      <c r="H16" s="127"/>
      <c r="K16" s="45" t="s">
        <v>34</v>
      </c>
      <c r="N16" s="79">
        <v>1.7736111111111112</v>
      </c>
      <c r="O16" s="80">
        <f>M12+N16</f>
        <v>50.16041666666666</v>
      </c>
      <c r="Q16" s="47"/>
    </row>
    <row r="17" spans="3:17" ht="22.5" customHeight="1" thickBot="1">
      <c r="C17" s="45" t="s">
        <v>28</v>
      </c>
      <c r="G17" s="126">
        <f>R4+R5+R6+R7+R8+R9+R10</f>
        <v>0</v>
      </c>
      <c r="H17" s="127"/>
      <c r="K17" s="45" t="s">
        <v>35</v>
      </c>
      <c r="N17" s="79">
        <v>3.8194444444444446</v>
      </c>
      <c r="O17" s="80">
        <f>L12+N17</f>
        <v>52.22916666666666</v>
      </c>
      <c r="Q17" s="47"/>
    </row>
    <row r="18" ht="12" customHeight="1">
      <c r="Q18" s="47"/>
    </row>
    <row r="19" ht="24.75" customHeight="1">
      <c r="Q19" s="47"/>
    </row>
    <row r="20" ht="24.75" customHeight="1">
      <c r="Q20" s="47"/>
    </row>
    <row r="21" ht="24.75" customHeight="1">
      <c r="Q21" s="44"/>
    </row>
    <row r="22" spans="16:17" ht="24.75" customHeight="1">
      <c r="P22" s="46"/>
      <c r="Q22" s="46"/>
    </row>
  </sheetData>
  <mergeCells count="20">
    <mergeCell ref="F2:F3"/>
    <mergeCell ref="G2:G3"/>
    <mergeCell ref="G16:H16"/>
    <mergeCell ref="G17:H17"/>
    <mergeCell ref="K2:K3"/>
    <mergeCell ref="S2:V2"/>
    <mergeCell ref="G15:H15"/>
    <mergeCell ref="G14:H14"/>
    <mergeCell ref="G13:H13"/>
    <mergeCell ref="H2:H3"/>
    <mergeCell ref="B2:B3"/>
    <mergeCell ref="R2:R3"/>
    <mergeCell ref="M2:M3"/>
    <mergeCell ref="N2:O2"/>
    <mergeCell ref="C2:D2"/>
    <mergeCell ref="P2:Q2"/>
    <mergeCell ref="L2:L3"/>
    <mergeCell ref="J2:J3"/>
    <mergeCell ref="I2:I3"/>
    <mergeCell ref="E2:E3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User</cp:lastModifiedBy>
  <cp:lastPrinted>2008-05-22T11:38:00Z</cp:lastPrinted>
  <dcterms:created xsi:type="dcterms:W3CDTF">2008-04-30T07:24:02Z</dcterms:created>
  <dcterms:modified xsi:type="dcterms:W3CDTF">2012-05-28T06:59:10Z</dcterms:modified>
  <cp:category/>
  <cp:version/>
  <cp:contentType/>
  <cp:contentStatus/>
</cp:coreProperties>
</file>