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035" windowHeight="10230"/>
  </bookViews>
  <sheets>
    <sheet name="Лист1" sheetId="1" r:id="rId1"/>
    <sheet name="Лист2" sheetId="2" r:id="rId2"/>
    <sheet name="Лист3" sheetId="3" r:id="rId3"/>
  </sheets>
  <definedNames>
    <definedName name="solver_adj" localSheetId="0" hidden="1">Лист1!$I$19:$I$20</definedName>
    <definedName name="solver_cvg" localSheetId="0" hidden="1">0.00000000000001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Лист1!$A$28</definedName>
    <definedName name="solver_lhs2" localSheetId="0" hidden="1">Лист1!$H$26</definedName>
    <definedName name="solver_lhs3" localSheetId="0" hidden="1">Лист1!$I$19:$I$20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2</definedName>
    <definedName name="solver_nod" localSheetId="0" hidden="1">2147483647</definedName>
    <definedName name="solver_num" localSheetId="0" hidden="1">3</definedName>
    <definedName name="solver_nwt" localSheetId="0" hidden="1">1</definedName>
    <definedName name="solver_pre" localSheetId="0" hidden="1">0.000001</definedName>
    <definedName name="solver_rbv" localSheetId="0" hidden="1">2</definedName>
    <definedName name="solver_rel1" localSheetId="0" hidden="1">2</definedName>
    <definedName name="solver_rel2" localSheetId="0" hidden="1">1</definedName>
    <definedName name="solver_rel3" localSheetId="0" hidden="1">3</definedName>
    <definedName name="solver_rhs1" localSheetId="0" hidden="1">2</definedName>
    <definedName name="solver_rhs2" localSheetId="0" hidden="1">40</definedName>
    <definedName name="solver_rhs3" localSheetId="0" hidden="1">0.1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44525"/>
</workbook>
</file>

<file path=xl/calcChain.xml><?xml version="1.0" encoding="utf-8"?>
<calcChain xmlns="http://schemas.openxmlformats.org/spreadsheetml/2006/main">
  <c r="L33" i="1" l="1"/>
  <c r="I36" i="1"/>
  <c r="I35" i="1"/>
  <c r="D39" i="1"/>
  <c r="B39" i="1"/>
  <c r="S3" i="1" l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2" i="1"/>
  <c r="B24" i="1" l="1"/>
  <c r="B22" i="1"/>
  <c r="A28" i="1" l="1"/>
  <c r="C28" i="1"/>
  <c r="K20" i="1"/>
  <c r="K19" i="1"/>
  <c r="H26" i="1"/>
  <c r="O17" i="1" l="1"/>
  <c r="F109" i="1"/>
  <c r="F108" i="1"/>
  <c r="E108" i="1"/>
  <c r="D109" i="1"/>
  <c r="R39" i="1" l="1"/>
  <c r="R40" i="1"/>
  <c r="R41" i="1"/>
  <c r="R27" i="1"/>
  <c r="R28" i="1"/>
  <c r="R29" i="1"/>
  <c r="R30" i="1"/>
  <c r="R31" i="1"/>
  <c r="R32" i="1"/>
  <c r="R33" i="1"/>
  <c r="R34" i="1"/>
  <c r="R35" i="1"/>
  <c r="R36" i="1"/>
  <c r="R37" i="1"/>
  <c r="R38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" i="1"/>
</calcChain>
</file>

<file path=xl/sharedStrings.xml><?xml version="1.0" encoding="utf-8"?>
<sst xmlns="http://schemas.openxmlformats.org/spreadsheetml/2006/main" count="29" uniqueCount="19">
  <si>
    <t>Для решения нам необходимо максимизировать функцию полезности, а также записать наши ограничения</t>
  </si>
  <si>
    <t xml:space="preserve"> </t>
  </si>
  <si>
    <r>
      <rPr>
        <sz val="11"/>
        <color theme="1"/>
        <rFont val="Symbol"/>
        <family val="1"/>
        <charset val="2"/>
      </rPr>
      <t>¶</t>
    </r>
    <r>
      <rPr>
        <sz val="11"/>
        <color theme="1"/>
        <rFont val="Calibri"/>
        <family val="2"/>
        <charset val="204"/>
      </rPr>
      <t>U/</t>
    </r>
    <r>
      <rPr>
        <sz val="11"/>
        <color theme="1"/>
        <rFont val="Symbol"/>
        <family val="1"/>
        <charset val="2"/>
      </rPr>
      <t>¶</t>
    </r>
    <r>
      <rPr>
        <sz val="11"/>
        <color theme="1"/>
        <rFont val="Calibri"/>
        <family val="2"/>
        <charset val="204"/>
      </rPr>
      <t>X</t>
    </r>
  </si>
  <si>
    <t>Различные расчетные данные для формул</t>
  </si>
  <si>
    <t>y</t>
  </si>
  <si>
    <t>x</t>
  </si>
  <si>
    <r>
      <rPr>
        <sz val="11"/>
        <color theme="1"/>
        <rFont val="Symbol"/>
        <family val="1"/>
        <charset val="2"/>
      </rPr>
      <t>¶</t>
    </r>
    <r>
      <rPr>
        <sz val="11"/>
        <color theme="1"/>
        <rFont val="Calibri"/>
        <family val="2"/>
        <charset val="204"/>
      </rPr>
      <t>U/</t>
    </r>
    <r>
      <rPr>
        <sz val="11"/>
        <color theme="1"/>
        <rFont val="Symbol"/>
        <family val="1"/>
        <charset val="2"/>
      </rPr>
      <t>¶</t>
    </r>
    <r>
      <rPr>
        <sz val="11"/>
        <color theme="1"/>
        <rFont val="Calibri"/>
        <family val="2"/>
        <charset val="204"/>
      </rPr>
      <t>Y</t>
    </r>
  </si>
  <si>
    <t>Px</t>
  </si>
  <si>
    <t>Py</t>
  </si>
  <si>
    <t>4x+3y=130</t>
  </si>
  <si>
    <t>&lt;=</t>
  </si>
  <si>
    <t>=</t>
  </si>
  <si>
    <t>Целевая функция</t>
  </si>
  <si>
    <t>y1</t>
  </si>
  <si>
    <t>y2</t>
  </si>
  <si>
    <t>Теперь если изменить цену на товар X, будет новое органичение</t>
  </si>
  <si>
    <t>А другое ограничение должно выглядеть так</t>
  </si>
  <si>
    <t>x^1/3</t>
  </si>
  <si>
    <t>y^2/3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</si>
</sst>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B0F0"/>
      <name val="Calibri"/>
      <family val="2"/>
      <charset val="204"/>
      <scheme val="minor"/>
    </font>
    <font>
      <b/>
      <i/>
      <sz val="12"/>
      <color rgb="FF00B0F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sz val="11"/>
      <color rgb="FF00B0F0"/>
      <name val="Calibri"/>
      <family val="2"/>
      <charset val="204"/>
      <scheme val="minor"/>
    </font>
    <font>
      <sz val="11"/>
      <color rgb="FFFF0066"/>
      <name val="Calibri"/>
      <family val="2"/>
      <charset val="204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2"/>
      <charset val="204"/>
    </font>
    <font>
      <sz val="14"/>
      <color rgb="FF00B050"/>
      <name val="Symbol"/>
      <family val="1"/>
      <charset val="2"/>
    </font>
    <font>
      <sz val="14"/>
      <color rgb="FF00B05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3" fillId="2" borderId="0" xfId="0" applyFont="1" applyFill="1"/>
    <xf numFmtId="0" fontId="5" fillId="2" borderId="0" xfId="0" applyFont="1" applyFill="1"/>
    <xf numFmtId="0" fontId="4" fillId="2" borderId="0" xfId="0" applyFont="1" applyFill="1"/>
    <xf numFmtId="0" fontId="8" fillId="2" borderId="0" xfId="0" applyFont="1" applyFill="1"/>
    <xf numFmtId="0" fontId="9" fillId="2" borderId="0" xfId="0" applyFont="1" applyFill="1"/>
    <xf numFmtId="12" fontId="0" fillId="0" borderId="0" xfId="0" applyNumberFormat="1"/>
    <xf numFmtId="0" fontId="1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12" fillId="0" borderId="0" xfId="0" applyFont="1" applyFill="1"/>
    <xf numFmtId="0" fontId="13" fillId="0" borderId="0" xfId="0" applyFont="1" applyFill="1"/>
    <xf numFmtId="0" fontId="6" fillId="0" borderId="0" xfId="0" applyFont="1" applyFill="1"/>
    <xf numFmtId="12" fontId="0" fillId="0" borderId="0" xfId="0" applyNumberFormat="1" applyFill="1"/>
    <xf numFmtId="0" fontId="11" fillId="0" borderId="0" xfId="0" applyFont="1" applyFill="1"/>
    <xf numFmtId="0" fontId="0" fillId="0" borderId="0" xfId="0" applyFill="1" applyBorder="1"/>
    <xf numFmtId="0" fontId="0" fillId="0" borderId="0" xfId="0" applyNumberFormat="1" applyFill="1"/>
    <xf numFmtId="12" fontId="0" fillId="2" borderId="0" xfId="0" applyNumberFormat="1" applyFill="1"/>
    <xf numFmtId="0" fontId="7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66FFFF"/>
      <color rgb="FFFF00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Лист1!$R$1</c:f>
              <c:strCache>
                <c:ptCount val="1"/>
                <c:pt idx="0">
                  <c:v>y1</c:v>
                </c:pt>
              </c:strCache>
            </c:strRef>
          </c:tx>
          <c:marker>
            <c:symbol val="none"/>
          </c:marker>
          <c:xVal>
            <c:numRef>
              <c:f>Лист1!$Q$2:$Q$41</c:f>
              <c:numCache>
                <c:formatCode>General</c:formatCode>
                <c:ptCount val="40"/>
                <c:pt idx="0">
                  <c:v>0.1</c:v>
                </c:pt>
                <c:pt idx="1">
                  <c:v>0.3</c:v>
                </c:pt>
                <c:pt idx="2">
                  <c:v>0.5</c:v>
                </c:pt>
                <c:pt idx="3">
                  <c:v>0.7</c:v>
                </c:pt>
                <c:pt idx="4">
                  <c:v>0.9</c:v>
                </c:pt>
                <c:pt idx="5">
                  <c:v>1.1000000000000001</c:v>
                </c:pt>
                <c:pt idx="6">
                  <c:v>1.3</c:v>
                </c:pt>
                <c:pt idx="7">
                  <c:v>1.5</c:v>
                </c:pt>
                <c:pt idx="8">
                  <c:v>1.7</c:v>
                </c:pt>
                <c:pt idx="9">
                  <c:v>1.9</c:v>
                </c:pt>
                <c:pt idx="10">
                  <c:v>2.1</c:v>
                </c:pt>
                <c:pt idx="11">
                  <c:v>2.2999999999999998</c:v>
                </c:pt>
                <c:pt idx="12">
                  <c:v>2.5</c:v>
                </c:pt>
                <c:pt idx="13">
                  <c:v>2.7</c:v>
                </c:pt>
                <c:pt idx="14">
                  <c:v>2.9</c:v>
                </c:pt>
                <c:pt idx="15">
                  <c:v>3.1</c:v>
                </c:pt>
                <c:pt idx="16">
                  <c:v>3.3</c:v>
                </c:pt>
                <c:pt idx="17">
                  <c:v>3.5</c:v>
                </c:pt>
                <c:pt idx="18">
                  <c:v>3.7</c:v>
                </c:pt>
                <c:pt idx="19">
                  <c:v>3.9</c:v>
                </c:pt>
                <c:pt idx="20">
                  <c:v>4.0999999999999996</c:v>
                </c:pt>
                <c:pt idx="21">
                  <c:v>4.3</c:v>
                </c:pt>
                <c:pt idx="22">
                  <c:v>4.5</c:v>
                </c:pt>
                <c:pt idx="23">
                  <c:v>4.7</c:v>
                </c:pt>
                <c:pt idx="24">
                  <c:v>4.9000000000000004</c:v>
                </c:pt>
                <c:pt idx="25">
                  <c:v>5.0999999999999996</c:v>
                </c:pt>
                <c:pt idx="26">
                  <c:v>5.3</c:v>
                </c:pt>
                <c:pt idx="27">
                  <c:v>5.5</c:v>
                </c:pt>
                <c:pt idx="28">
                  <c:v>5.7</c:v>
                </c:pt>
                <c:pt idx="29">
                  <c:v>5.9</c:v>
                </c:pt>
                <c:pt idx="30">
                  <c:v>6.1</c:v>
                </c:pt>
                <c:pt idx="31">
                  <c:v>6.3</c:v>
                </c:pt>
                <c:pt idx="32">
                  <c:v>6.5</c:v>
                </c:pt>
                <c:pt idx="33">
                  <c:v>6.7</c:v>
                </c:pt>
                <c:pt idx="34">
                  <c:v>6.9</c:v>
                </c:pt>
                <c:pt idx="35">
                  <c:v>7.1</c:v>
                </c:pt>
                <c:pt idx="36">
                  <c:v>7.3</c:v>
                </c:pt>
                <c:pt idx="37">
                  <c:v>7.5</c:v>
                </c:pt>
                <c:pt idx="38">
                  <c:v>7.7</c:v>
                </c:pt>
                <c:pt idx="39">
                  <c:v>7.9</c:v>
                </c:pt>
              </c:numCache>
            </c:numRef>
          </c:xVal>
          <c:yVal>
            <c:numRef>
              <c:f>(Лист1!$R$2:$R$41,Лист1!$I$19)</c:f>
              <c:numCache>
                <c:formatCode>#\ ?/?</c:formatCode>
                <c:ptCount val="41"/>
                <c:pt idx="0">
                  <c:v>217.73242158072381</c:v>
                </c:pt>
                <c:pt idx="1">
                  <c:v>125.70787221094012</c:v>
                </c:pt>
                <c:pt idx="2">
                  <c:v>97.37289911202825</c:v>
                </c:pt>
                <c:pt idx="3">
                  <c:v>82.295119979781234</c:v>
                </c:pt>
                <c:pt idx="4">
                  <c:v>72.577473860241383</c:v>
                </c:pt>
                <c:pt idx="5">
                  <c:v>65.648795188976564</c:v>
                </c:pt>
                <c:pt idx="6">
                  <c:v>60.388108487710916</c:v>
                </c:pt>
                <c:pt idx="7">
                  <c:v>56.218269514103753</c:v>
                </c:pt>
                <c:pt idx="8">
                  <c:v>52.807868958755272</c:v>
                </c:pt>
                <c:pt idx="9">
                  <c:v>49.951243284356345</c:v>
                </c:pt>
                <c:pt idx="10">
                  <c:v>47.513109673319256</c:v>
                </c:pt>
                <c:pt idx="11">
                  <c:v>45.400348307132646</c:v>
                </c:pt>
                <c:pt idx="12">
                  <c:v>43.546484316144792</c:v>
                </c:pt>
                <c:pt idx="13">
                  <c:v>41.902624070313358</c:v>
                </c:pt>
                <c:pt idx="14">
                  <c:v>40.431895657540977</c:v>
                </c:pt>
                <c:pt idx="15">
                  <c:v>39.105897339026995</c:v>
                </c:pt>
                <c:pt idx="16">
                  <c:v>37.902349574330238</c:v>
                </c:pt>
                <c:pt idx="17">
                  <c:v>36.803496498258376</c:v>
                </c:pt>
                <c:pt idx="18">
                  <c:v>35.794989611414124</c:v>
                </c:pt>
                <c:pt idx="19">
                  <c:v>34.865090691232261</c:v>
                </c:pt>
                <c:pt idx="20">
                  <c:v>34.004091363377597</c:v>
                </c:pt>
                <c:pt idx="21">
                  <c:v>33.203883006116364</c:v>
                </c:pt>
                <c:pt idx="22">
                  <c:v>32.457633037342738</c:v>
                </c:pt>
                <c:pt idx="23">
                  <c:v>31.759537822688316</c:v>
                </c:pt>
                <c:pt idx="24">
                  <c:v>31.104631654389152</c:v>
                </c:pt>
                <c:pt idx="25">
                  <c:v>30.48863735866782</c:v>
                </c:pt>
                <c:pt idx="26">
                  <c:v>29.907848218241977</c:v>
                </c:pt>
                <c:pt idx="27">
                  <c:v>29.359033736702536</c:v>
                </c:pt>
                <c:pt idx="28">
                  <c:v>28.839363756579605</c:v>
                </c:pt>
                <c:pt idx="29">
                  <c:v>28.3463468508121</c:v>
                </c:pt>
                <c:pt idx="30">
                  <c:v>27.877779919429845</c:v>
                </c:pt>
                <c:pt idx="31">
                  <c:v>27.43170665992707</c:v>
                </c:pt>
                <c:pt idx="32">
                  <c:v>27.006383122230737</c:v>
                </c:pt>
                <c:pt idx="33">
                  <c:v>26.600248962869845</c:v>
                </c:pt>
                <c:pt idx="34">
                  <c:v>26.211903316425786</c:v>
                </c:pt>
                <c:pt idx="35">
                  <c:v>25.840084432613477</c:v>
                </c:pt>
                <c:pt idx="36">
                  <c:v>25.483652403599464</c:v>
                </c:pt>
                <c:pt idx="37">
                  <c:v>25.14157444218802</c:v>
                </c:pt>
                <c:pt idx="38">
                  <c:v>24.812912277292231</c:v>
                </c:pt>
                <c:pt idx="39">
                  <c:v>24.496811315979677</c:v>
                </c:pt>
                <c:pt idx="40" formatCode="General">
                  <c:v>6.6666653870736576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Лист1!$S$1</c:f>
              <c:strCache>
                <c:ptCount val="1"/>
                <c:pt idx="0">
                  <c:v>y2</c:v>
                </c:pt>
              </c:strCache>
            </c:strRef>
          </c:tx>
          <c:marker>
            <c:symbol val="none"/>
          </c:marker>
          <c:xVal>
            <c:numRef>
              <c:f>Лист1!$Q$2:$Q$41</c:f>
              <c:numCache>
                <c:formatCode>General</c:formatCode>
                <c:ptCount val="40"/>
                <c:pt idx="0">
                  <c:v>0.1</c:v>
                </c:pt>
                <c:pt idx="1">
                  <c:v>0.3</c:v>
                </c:pt>
                <c:pt idx="2">
                  <c:v>0.5</c:v>
                </c:pt>
                <c:pt idx="3">
                  <c:v>0.7</c:v>
                </c:pt>
                <c:pt idx="4">
                  <c:v>0.9</c:v>
                </c:pt>
                <c:pt idx="5">
                  <c:v>1.1000000000000001</c:v>
                </c:pt>
                <c:pt idx="6">
                  <c:v>1.3</c:v>
                </c:pt>
                <c:pt idx="7">
                  <c:v>1.5</c:v>
                </c:pt>
                <c:pt idx="8">
                  <c:v>1.7</c:v>
                </c:pt>
                <c:pt idx="9">
                  <c:v>1.9</c:v>
                </c:pt>
                <c:pt idx="10">
                  <c:v>2.1</c:v>
                </c:pt>
                <c:pt idx="11">
                  <c:v>2.2999999999999998</c:v>
                </c:pt>
                <c:pt idx="12">
                  <c:v>2.5</c:v>
                </c:pt>
                <c:pt idx="13">
                  <c:v>2.7</c:v>
                </c:pt>
                <c:pt idx="14">
                  <c:v>2.9</c:v>
                </c:pt>
                <c:pt idx="15">
                  <c:v>3.1</c:v>
                </c:pt>
                <c:pt idx="16">
                  <c:v>3.3</c:v>
                </c:pt>
                <c:pt idx="17">
                  <c:v>3.5</c:v>
                </c:pt>
                <c:pt idx="18">
                  <c:v>3.7</c:v>
                </c:pt>
                <c:pt idx="19">
                  <c:v>3.9</c:v>
                </c:pt>
                <c:pt idx="20">
                  <c:v>4.0999999999999996</c:v>
                </c:pt>
                <c:pt idx="21">
                  <c:v>4.3</c:v>
                </c:pt>
                <c:pt idx="22">
                  <c:v>4.5</c:v>
                </c:pt>
                <c:pt idx="23">
                  <c:v>4.7</c:v>
                </c:pt>
                <c:pt idx="24">
                  <c:v>4.9000000000000004</c:v>
                </c:pt>
                <c:pt idx="25">
                  <c:v>5.0999999999999996</c:v>
                </c:pt>
                <c:pt idx="26">
                  <c:v>5.3</c:v>
                </c:pt>
                <c:pt idx="27">
                  <c:v>5.5</c:v>
                </c:pt>
                <c:pt idx="28">
                  <c:v>5.7</c:v>
                </c:pt>
                <c:pt idx="29">
                  <c:v>5.9</c:v>
                </c:pt>
                <c:pt idx="30">
                  <c:v>6.1</c:v>
                </c:pt>
                <c:pt idx="31">
                  <c:v>6.3</c:v>
                </c:pt>
                <c:pt idx="32">
                  <c:v>6.5</c:v>
                </c:pt>
                <c:pt idx="33">
                  <c:v>6.7</c:v>
                </c:pt>
                <c:pt idx="34">
                  <c:v>6.9</c:v>
                </c:pt>
                <c:pt idx="35">
                  <c:v>7.1</c:v>
                </c:pt>
                <c:pt idx="36">
                  <c:v>7.3</c:v>
                </c:pt>
                <c:pt idx="37">
                  <c:v>7.5</c:v>
                </c:pt>
                <c:pt idx="38">
                  <c:v>7.7</c:v>
                </c:pt>
                <c:pt idx="39">
                  <c:v>7.9</c:v>
                </c:pt>
              </c:numCache>
            </c:numRef>
          </c:xVal>
          <c:yVal>
            <c:numRef>
              <c:f>(Лист1!$S$2:$S$41,Лист1!$I$20)</c:f>
              <c:numCache>
                <c:formatCode>General</c:formatCode>
                <c:ptCount val="41"/>
                <c:pt idx="0">
                  <c:v>39.799999999999997</c:v>
                </c:pt>
                <c:pt idx="1">
                  <c:v>39.4</c:v>
                </c:pt>
                <c:pt idx="2">
                  <c:v>39</c:v>
                </c:pt>
                <c:pt idx="3">
                  <c:v>38.6</c:v>
                </c:pt>
                <c:pt idx="4">
                  <c:v>38.200000000000003</c:v>
                </c:pt>
                <c:pt idx="5">
                  <c:v>37.799999999999997</c:v>
                </c:pt>
                <c:pt idx="6">
                  <c:v>37.4</c:v>
                </c:pt>
                <c:pt idx="7">
                  <c:v>37</c:v>
                </c:pt>
                <c:pt idx="8">
                  <c:v>36.6</c:v>
                </c:pt>
                <c:pt idx="9">
                  <c:v>36.200000000000003</c:v>
                </c:pt>
                <c:pt idx="10">
                  <c:v>35.799999999999997</c:v>
                </c:pt>
                <c:pt idx="11">
                  <c:v>35.4</c:v>
                </c:pt>
                <c:pt idx="12">
                  <c:v>35</c:v>
                </c:pt>
                <c:pt idx="13">
                  <c:v>34.6</c:v>
                </c:pt>
                <c:pt idx="14">
                  <c:v>34.200000000000003</c:v>
                </c:pt>
                <c:pt idx="15">
                  <c:v>33.799999999999997</c:v>
                </c:pt>
                <c:pt idx="16">
                  <c:v>33.4</c:v>
                </c:pt>
                <c:pt idx="17">
                  <c:v>33</c:v>
                </c:pt>
                <c:pt idx="18">
                  <c:v>32.6</c:v>
                </c:pt>
                <c:pt idx="19">
                  <c:v>32.200000000000003</c:v>
                </c:pt>
                <c:pt idx="20">
                  <c:v>31.8</c:v>
                </c:pt>
                <c:pt idx="21">
                  <c:v>31.4</c:v>
                </c:pt>
                <c:pt idx="22">
                  <c:v>31</c:v>
                </c:pt>
                <c:pt idx="23">
                  <c:v>30.6</c:v>
                </c:pt>
                <c:pt idx="24">
                  <c:v>30.2</c:v>
                </c:pt>
                <c:pt idx="25">
                  <c:v>29.8</c:v>
                </c:pt>
                <c:pt idx="26">
                  <c:v>29.4</c:v>
                </c:pt>
                <c:pt idx="27">
                  <c:v>29</c:v>
                </c:pt>
                <c:pt idx="28">
                  <c:v>28.6</c:v>
                </c:pt>
                <c:pt idx="29">
                  <c:v>28.2</c:v>
                </c:pt>
                <c:pt idx="30">
                  <c:v>27.8</c:v>
                </c:pt>
                <c:pt idx="31">
                  <c:v>27.4</c:v>
                </c:pt>
                <c:pt idx="32">
                  <c:v>27</c:v>
                </c:pt>
                <c:pt idx="33">
                  <c:v>26.6</c:v>
                </c:pt>
                <c:pt idx="34">
                  <c:v>26.2</c:v>
                </c:pt>
                <c:pt idx="35">
                  <c:v>25.8</c:v>
                </c:pt>
                <c:pt idx="36">
                  <c:v>25.4</c:v>
                </c:pt>
                <c:pt idx="37">
                  <c:v>25</c:v>
                </c:pt>
                <c:pt idx="38">
                  <c:v>24.6</c:v>
                </c:pt>
                <c:pt idx="39">
                  <c:v>24.2</c:v>
                </c:pt>
                <c:pt idx="40">
                  <c:v>26.666669225852687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405376"/>
        <c:axId val="184404608"/>
      </c:scatterChart>
      <c:scatterChart>
        <c:scatterStyle val="lineMarker"/>
        <c:varyColors val="0"/>
        <c:ser>
          <c:idx val="2"/>
          <c:order val="2"/>
          <c:spPr>
            <a:ln w="28575">
              <a:noFill/>
            </a:ln>
          </c:spPr>
          <c:marker>
            <c:spPr>
              <a:solidFill>
                <a:srgbClr val="66FFFF"/>
              </a:solidFill>
            </c:spPr>
          </c:marker>
          <c:xVal>
            <c:numRef>
              <c:f>Лист1!$I$19</c:f>
              <c:numCache>
                <c:formatCode>General</c:formatCode>
                <c:ptCount val="1"/>
                <c:pt idx="0">
                  <c:v>6.6666653870736576</c:v>
                </c:pt>
              </c:numCache>
            </c:numRef>
          </c:xVal>
          <c:yVal>
            <c:numRef>
              <c:f>Лист1!$I$20</c:f>
              <c:numCache>
                <c:formatCode>General</c:formatCode>
                <c:ptCount val="1"/>
                <c:pt idx="0">
                  <c:v>26.666669225852687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405376"/>
        <c:axId val="184404608"/>
      </c:scatterChart>
      <c:valAx>
        <c:axId val="184405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4404608"/>
        <c:crosses val="autoZero"/>
        <c:crossBetween val="midCat"/>
      </c:valAx>
      <c:valAx>
        <c:axId val="184404608"/>
        <c:scaling>
          <c:orientation val="minMax"/>
        </c:scaling>
        <c:delete val="0"/>
        <c:axPos val="l"/>
        <c:majorGridlines/>
        <c:numFmt formatCode="#\ ?/?" sourceLinked="1"/>
        <c:majorTickMark val="out"/>
        <c:minorTickMark val="none"/>
        <c:tickLblPos val="nextTo"/>
        <c:crossAx val="18440537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276225</xdr:colOff>
      <xdr:row>2</xdr:row>
      <xdr:rowOff>28575</xdr:rowOff>
    </xdr:from>
    <xdr:to>
      <xdr:col>26</xdr:col>
      <xdr:colOff>581025</xdr:colOff>
      <xdr:row>32</xdr:row>
      <xdr:rowOff>9525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</xdr:row>
          <xdr:rowOff>9525</xdr:rowOff>
        </xdr:from>
        <xdr:to>
          <xdr:col>3</xdr:col>
          <xdr:colOff>581025</xdr:colOff>
          <xdr:row>5</xdr:row>
          <xdr:rowOff>28575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561975</xdr:colOff>
          <xdr:row>8</xdr:row>
          <xdr:rowOff>0</xdr:rowOff>
        </xdr:from>
        <xdr:to>
          <xdr:col>5</xdr:col>
          <xdr:colOff>57150</xdr:colOff>
          <xdr:row>14</xdr:row>
          <xdr:rowOff>123825</xdr:rowOff>
        </xdr:to>
        <xdr:sp macro="" textlink="">
          <xdr:nvSpPr>
            <xdr:cNvPr id="1032" name="AutoShape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590550</xdr:colOff>
          <xdr:row>43</xdr:row>
          <xdr:rowOff>66675</xdr:rowOff>
        </xdr:from>
        <xdr:to>
          <xdr:col>5</xdr:col>
          <xdr:colOff>466725</xdr:colOff>
          <xdr:row>52</xdr:row>
          <xdr:rowOff>47625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109"/>
  <sheetViews>
    <sheetView tabSelected="1" topLeftCell="A19" workbookViewId="0">
      <selection activeCell="J41" sqref="J41"/>
    </sheetView>
  </sheetViews>
  <sheetFormatPr defaultRowHeight="15" x14ac:dyDescent="0.25"/>
  <cols>
    <col min="4" max="4" width="10.140625" customWidth="1"/>
    <col min="6" max="6" width="11.28515625" customWidth="1"/>
    <col min="7" max="7" width="10.5703125" customWidth="1"/>
    <col min="8" max="8" width="9.85546875" customWidth="1"/>
    <col min="12" max="12" width="10.5703125" customWidth="1"/>
    <col min="13" max="13" width="10.42578125" customWidth="1"/>
    <col min="19" max="19" width="9.85546875" bestFit="1" customWidth="1"/>
  </cols>
  <sheetData>
    <row r="1" spans="1:37" x14ac:dyDescent="0.25">
      <c r="A1" s="8"/>
      <c r="B1" s="9"/>
      <c r="C1" s="9"/>
      <c r="D1" s="9"/>
      <c r="E1" s="9"/>
      <c r="F1" s="9"/>
      <c r="G1" s="8"/>
      <c r="H1" s="9"/>
      <c r="I1" s="9"/>
      <c r="J1" s="9"/>
      <c r="K1" s="8"/>
      <c r="L1" s="9"/>
      <c r="M1" s="9"/>
      <c r="N1" s="9"/>
      <c r="O1" s="9"/>
      <c r="P1" s="9"/>
      <c r="Q1" s="9" t="s">
        <v>5</v>
      </c>
      <c r="R1" s="1" t="s">
        <v>13</v>
      </c>
      <c r="S1" s="1" t="s">
        <v>14</v>
      </c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>
        <v>0.1</v>
      </c>
      <c r="R2" s="19">
        <f>($O$17/Q2^$I$21)^(1/$I$22)</f>
        <v>217.73242158072381</v>
      </c>
      <c r="S2" s="1">
        <f>40-2*Q2</f>
        <v>39.799999999999997</v>
      </c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x14ac:dyDescent="0.25">
      <c r="A3" s="9"/>
      <c r="B3" s="9"/>
      <c r="C3" s="9"/>
      <c r="D3" s="9"/>
      <c r="E3" s="9"/>
      <c r="F3" s="9"/>
      <c r="G3" s="10"/>
      <c r="H3" s="10"/>
      <c r="I3" s="9"/>
      <c r="J3" s="9"/>
      <c r="K3" s="10"/>
      <c r="L3" s="9"/>
      <c r="M3" s="9"/>
      <c r="N3" s="9"/>
      <c r="O3" s="9"/>
      <c r="P3" s="9"/>
      <c r="Q3" s="9">
        <v>0.3</v>
      </c>
      <c r="R3" s="19">
        <f t="shared" ref="R3:R41" si="0">($O$17/Q3^$I$21)^(1/$I$22)</f>
        <v>125.70787221094012</v>
      </c>
      <c r="S3" s="1">
        <f t="shared" ref="S3:S41" si="1">40-2*Q3</f>
        <v>39.4</v>
      </c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>
        <v>0.5</v>
      </c>
      <c r="R4" s="19">
        <f t="shared" si="0"/>
        <v>97.37289911202825</v>
      </c>
      <c r="S4" s="1">
        <f t="shared" si="1"/>
        <v>39</v>
      </c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>
        <v>0.7</v>
      </c>
      <c r="R5" s="19">
        <f t="shared" si="0"/>
        <v>82.295119979781234</v>
      </c>
      <c r="S5" s="1">
        <f t="shared" si="1"/>
        <v>38.6</v>
      </c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>
        <v>0.9</v>
      </c>
      <c r="R6" s="19">
        <f t="shared" si="0"/>
        <v>72.577473860241383</v>
      </c>
      <c r="S6" s="1">
        <f t="shared" si="1"/>
        <v>38.200000000000003</v>
      </c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x14ac:dyDescent="0.25">
      <c r="A7" s="9" t="s">
        <v>0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>
        <v>1.1000000000000001</v>
      </c>
      <c r="R7" s="19">
        <f t="shared" si="0"/>
        <v>65.648795188976564</v>
      </c>
      <c r="S7" s="1">
        <f t="shared" si="1"/>
        <v>37.799999999999997</v>
      </c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>
        <v>1.3</v>
      </c>
      <c r="R8" s="19">
        <f t="shared" si="0"/>
        <v>60.388108487710916</v>
      </c>
      <c r="S8" s="1">
        <f t="shared" si="1"/>
        <v>37.4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1.5</v>
      </c>
      <c r="R9" s="19">
        <f t="shared" si="0"/>
        <v>56.218269514103753</v>
      </c>
      <c r="S9" s="1">
        <f t="shared" si="1"/>
        <v>37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>
        <v>1.7</v>
      </c>
      <c r="R10" s="19">
        <f t="shared" si="0"/>
        <v>52.807868958755272</v>
      </c>
      <c r="S10" s="1">
        <f t="shared" si="1"/>
        <v>36.6</v>
      </c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>
        <v>1.9</v>
      </c>
      <c r="R11" s="19">
        <f t="shared" si="0"/>
        <v>49.951243284356345</v>
      </c>
      <c r="S11" s="1">
        <f t="shared" si="1"/>
        <v>36.200000000000003</v>
      </c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>
        <v>2.1</v>
      </c>
      <c r="R12" s="19">
        <f t="shared" si="0"/>
        <v>47.513109673319256</v>
      </c>
      <c r="S12" s="1">
        <f t="shared" si="1"/>
        <v>35.799999999999997</v>
      </c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1:37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>
        <v>2.2999999999999998</v>
      </c>
      <c r="R13" s="19">
        <f t="shared" si="0"/>
        <v>45.400348307132646</v>
      </c>
      <c r="S13" s="1">
        <f t="shared" si="1"/>
        <v>35.4</v>
      </c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</row>
    <row r="14" spans="1:37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>
        <v>2.5</v>
      </c>
      <c r="R14" s="19">
        <f t="shared" si="0"/>
        <v>43.546484316144792</v>
      </c>
      <c r="S14" s="1">
        <f t="shared" si="1"/>
        <v>35</v>
      </c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37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>
        <v>2.7</v>
      </c>
      <c r="R15" s="19">
        <f t="shared" si="0"/>
        <v>41.902624070313358</v>
      </c>
      <c r="S15" s="1">
        <f t="shared" si="1"/>
        <v>34.6</v>
      </c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>
        <v>2.9</v>
      </c>
      <c r="R16" s="19">
        <f t="shared" si="0"/>
        <v>40.431895657540977</v>
      </c>
      <c r="S16" s="1">
        <f t="shared" si="1"/>
        <v>34.200000000000003</v>
      </c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18.75" x14ac:dyDescent="0.3">
      <c r="A17" s="11">
        <v>1</v>
      </c>
      <c r="B17" s="9"/>
      <c r="C17" s="12"/>
      <c r="D17" s="13"/>
      <c r="E17" s="13"/>
      <c r="F17" s="9"/>
      <c r="G17" s="9"/>
      <c r="H17" s="9" t="s">
        <v>3</v>
      </c>
      <c r="I17" s="9"/>
      <c r="J17" s="9"/>
      <c r="K17" s="9"/>
      <c r="L17" s="9"/>
      <c r="M17" s="9" t="s">
        <v>12</v>
      </c>
      <c r="N17" s="9"/>
      <c r="O17" s="15">
        <f>K19*K20</f>
        <v>16.79894733193149</v>
      </c>
      <c r="P17" s="9"/>
      <c r="Q17" s="9">
        <v>3.1</v>
      </c>
      <c r="R17" s="19">
        <f t="shared" si="0"/>
        <v>39.105897339026995</v>
      </c>
      <c r="S17" s="1">
        <f t="shared" si="1"/>
        <v>33.799999999999997</v>
      </c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14"/>
      <c r="Q18" s="9">
        <v>3.3</v>
      </c>
      <c r="R18" s="19">
        <f t="shared" si="0"/>
        <v>37.902349574330238</v>
      </c>
      <c r="S18" s="1">
        <f t="shared" si="1"/>
        <v>33.4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x14ac:dyDescent="0.25">
      <c r="A19" s="9"/>
      <c r="B19" s="9"/>
      <c r="C19" s="9"/>
      <c r="D19" s="9"/>
      <c r="E19" s="9"/>
      <c r="F19" s="9"/>
      <c r="G19" s="9"/>
      <c r="H19" s="9" t="s">
        <v>5</v>
      </c>
      <c r="I19" s="9">
        <v>6.6666653870736576</v>
      </c>
      <c r="J19" s="9"/>
      <c r="K19" s="15">
        <f>I19^I21</f>
        <v>1.8820719373477368</v>
      </c>
      <c r="L19" s="9"/>
      <c r="M19" s="9"/>
      <c r="N19" s="9"/>
      <c r="O19" s="9"/>
      <c r="P19" s="14"/>
      <c r="Q19" s="9">
        <v>3.5</v>
      </c>
      <c r="R19" s="19">
        <f t="shared" si="0"/>
        <v>36.803496498258376</v>
      </c>
      <c r="S19" s="1">
        <f t="shared" si="1"/>
        <v>33</v>
      </c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x14ac:dyDescent="0.25">
      <c r="A20" s="9"/>
      <c r="B20" s="9"/>
      <c r="C20" s="9"/>
      <c r="D20" s="9"/>
      <c r="E20" s="9"/>
      <c r="F20" s="9"/>
      <c r="G20" s="9"/>
      <c r="H20" s="9" t="s">
        <v>4</v>
      </c>
      <c r="I20" s="9">
        <v>26.666669225852687</v>
      </c>
      <c r="J20" s="9"/>
      <c r="K20" s="15">
        <f>I20^I22</f>
        <v>8.9257732388300681</v>
      </c>
      <c r="L20" s="9"/>
      <c r="M20" s="9"/>
      <c r="N20" s="9"/>
      <c r="O20" s="9"/>
      <c r="P20" s="14"/>
      <c r="Q20" s="9">
        <v>3.7</v>
      </c>
      <c r="R20" s="19">
        <f t="shared" si="0"/>
        <v>35.794989611414124</v>
      </c>
      <c r="S20" s="1">
        <f t="shared" si="1"/>
        <v>32.6</v>
      </c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x14ac:dyDescent="0.25">
      <c r="A21" s="9"/>
      <c r="B21" s="9"/>
      <c r="C21" s="9"/>
      <c r="D21" s="9"/>
      <c r="E21" s="9"/>
      <c r="F21" s="9"/>
      <c r="G21" s="9"/>
      <c r="H21" s="9"/>
      <c r="I21" s="15">
        <v>0.33333333333333331</v>
      </c>
      <c r="J21" s="9"/>
      <c r="K21" s="9"/>
      <c r="L21" s="9"/>
      <c r="M21" s="9"/>
      <c r="N21" s="9"/>
      <c r="O21" s="9"/>
      <c r="P21" s="9"/>
      <c r="Q21" s="9">
        <v>3.9</v>
      </c>
      <c r="R21" s="19">
        <f t="shared" si="0"/>
        <v>34.865090691232261</v>
      </c>
      <c r="S21" s="1">
        <f t="shared" si="1"/>
        <v>32.200000000000003</v>
      </c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 x14ac:dyDescent="0.25">
      <c r="A22" s="16" t="s">
        <v>2</v>
      </c>
      <c r="B22" s="15">
        <f>I21*I19^(I21-1)*I20^I22</f>
        <v>0.83994752781522219</v>
      </c>
      <c r="D22" s="9"/>
      <c r="E22" s="9"/>
      <c r="F22" s="9"/>
      <c r="G22" s="9"/>
      <c r="H22" s="9"/>
      <c r="I22" s="15">
        <v>0.66666666666666663</v>
      </c>
      <c r="J22" s="9"/>
      <c r="K22" s="9"/>
      <c r="L22" s="9"/>
      <c r="M22" s="9"/>
      <c r="N22" s="9"/>
      <c r="O22" s="9"/>
      <c r="P22" s="9"/>
      <c r="Q22" s="9">
        <v>4.0999999999999996</v>
      </c>
      <c r="R22" s="19">
        <f t="shared" si="0"/>
        <v>34.004091363377597</v>
      </c>
      <c r="S22" s="1">
        <f t="shared" si="1"/>
        <v>31.8</v>
      </c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x14ac:dyDescent="0.25">
      <c r="A23" s="9"/>
      <c r="B23" s="9"/>
      <c r="C23" s="9"/>
      <c r="D23" s="9"/>
      <c r="E23" s="9"/>
      <c r="F23" s="9"/>
      <c r="G23" s="9"/>
      <c r="H23" s="9" t="s">
        <v>7</v>
      </c>
      <c r="I23" s="15">
        <v>2</v>
      </c>
      <c r="J23" s="9"/>
      <c r="K23" s="9"/>
      <c r="L23" s="9"/>
      <c r="M23" s="9"/>
      <c r="N23" s="9"/>
      <c r="O23" s="9"/>
      <c r="P23" s="9"/>
      <c r="Q23" s="9">
        <v>4.3</v>
      </c>
      <c r="R23" s="19">
        <f t="shared" si="0"/>
        <v>33.203883006116364</v>
      </c>
      <c r="S23" s="1">
        <f t="shared" si="1"/>
        <v>31.4</v>
      </c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x14ac:dyDescent="0.25">
      <c r="A24" s="16" t="s">
        <v>6</v>
      </c>
      <c r="B24" s="18">
        <f>I19^I21*I22*I20^(I22-1)</f>
        <v>0.41997364299363671</v>
      </c>
      <c r="D24" s="9"/>
      <c r="E24" s="9"/>
      <c r="F24" s="9"/>
      <c r="G24" s="9"/>
      <c r="H24" s="9" t="s">
        <v>8</v>
      </c>
      <c r="I24" s="15">
        <v>1</v>
      </c>
      <c r="J24" s="9"/>
      <c r="K24" s="9"/>
      <c r="L24" s="9"/>
      <c r="M24" s="9"/>
      <c r="N24" s="9"/>
      <c r="O24" s="9"/>
      <c r="P24" s="9"/>
      <c r="Q24" s="9">
        <v>4.5</v>
      </c>
      <c r="R24" s="19">
        <f t="shared" si="0"/>
        <v>32.457633037342738</v>
      </c>
      <c r="S24" s="1">
        <f t="shared" si="1"/>
        <v>31</v>
      </c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>
        <v>4.7</v>
      </c>
      <c r="R25" s="19">
        <f t="shared" si="0"/>
        <v>31.759537822688316</v>
      </c>
      <c r="S25" s="1">
        <f t="shared" si="1"/>
        <v>30.6</v>
      </c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25">
      <c r="A26" s="9"/>
      <c r="B26" s="9"/>
      <c r="C26" s="9"/>
      <c r="D26" s="9"/>
      <c r="E26" s="9"/>
      <c r="F26" s="9"/>
      <c r="G26" s="9"/>
      <c r="H26" s="15">
        <f>I23*I19+I24*I20</f>
        <v>40</v>
      </c>
      <c r="I26" s="9" t="s">
        <v>10</v>
      </c>
      <c r="J26" s="9">
        <v>40</v>
      </c>
      <c r="K26" s="9"/>
      <c r="L26" s="9"/>
      <c r="M26" s="9"/>
      <c r="N26" s="9"/>
      <c r="O26" s="9"/>
      <c r="P26" s="9"/>
      <c r="Q26" s="9">
        <v>4.9000000000000004</v>
      </c>
      <c r="R26" s="19">
        <f t="shared" si="0"/>
        <v>31.104631654389152</v>
      </c>
      <c r="S26" s="1">
        <f t="shared" si="1"/>
        <v>30.2</v>
      </c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>
        <v>5.0999999999999996</v>
      </c>
      <c r="R27" s="19">
        <f t="shared" si="0"/>
        <v>30.48863735866782</v>
      </c>
      <c r="S27" s="1">
        <f t="shared" si="1"/>
        <v>29.8</v>
      </c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25">
      <c r="A28" s="18">
        <f>B22/B24</f>
        <v>2.0000005758169657</v>
      </c>
      <c r="B28" s="9" t="s">
        <v>11</v>
      </c>
      <c r="C28" s="15">
        <f>I23/I24</f>
        <v>2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>
        <v>5.3</v>
      </c>
      <c r="R28" s="19">
        <f t="shared" si="0"/>
        <v>29.907848218241977</v>
      </c>
      <c r="S28" s="1">
        <f t="shared" si="1"/>
        <v>29.4</v>
      </c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x14ac:dyDescent="0.25">
      <c r="A29" s="17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>
        <v>5.5</v>
      </c>
      <c r="R29" s="19">
        <f t="shared" si="0"/>
        <v>29.359033736702536</v>
      </c>
      <c r="S29" s="1">
        <f t="shared" si="1"/>
        <v>29</v>
      </c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x14ac:dyDescent="0.25">
      <c r="A30" s="17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>
        <v>5.7</v>
      </c>
      <c r="R30" s="19">
        <f t="shared" si="0"/>
        <v>28.839363756579605</v>
      </c>
      <c r="S30" s="1">
        <f t="shared" si="1"/>
        <v>28.6</v>
      </c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x14ac:dyDescent="0.25">
      <c r="A31" s="17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>
        <v>5.9</v>
      </c>
      <c r="R31" s="19">
        <f t="shared" si="0"/>
        <v>28.3463468508121</v>
      </c>
      <c r="S31" s="1">
        <f t="shared" si="1"/>
        <v>28.2</v>
      </c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x14ac:dyDescent="0.25">
      <c r="A32" s="17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>
        <v>6.1</v>
      </c>
      <c r="R32" s="19">
        <f t="shared" si="0"/>
        <v>27.877779919429845</v>
      </c>
      <c r="S32" s="1">
        <f t="shared" si="1"/>
        <v>27.8</v>
      </c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x14ac:dyDescent="0.25">
      <c r="A33" s="17"/>
      <c r="B33" s="9" t="s">
        <v>15</v>
      </c>
      <c r="C33" s="9"/>
      <c r="D33" s="9"/>
      <c r="E33" s="9"/>
      <c r="F33" s="9"/>
      <c r="G33" s="9"/>
      <c r="H33" s="9"/>
      <c r="I33" s="9"/>
      <c r="J33" s="9" t="s">
        <v>12</v>
      </c>
      <c r="K33" s="9"/>
      <c r="L33" s="15">
        <f>I35*I36</f>
        <v>0</v>
      </c>
      <c r="M33" s="9"/>
      <c r="N33" s="9"/>
      <c r="O33" s="9"/>
      <c r="P33" s="9"/>
      <c r="Q33" s="9">
        <v>6.3</v>
      </c>
      <c r="R33" s="19">
        <f t="shared" si="0"/>
        <v>27.43170665992707</v>
      </c>
      <c r="S33" s="1">
        <f t="shared" si="1"/>
        <v>27.4</v>
      </c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x14ac:dyDescent="0.25">
      <c r="A34" s="17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>
        <v>6.5</v>
      </c>
      <c r="R34" s="19">
        <f t="shared" si="0"/>
        <v>27.006383122230737</v>
      </c>
      <c r="S34" s="1">
        <f t="shared" si="1"/>
        <v>27</v>
      </c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x14ac:dyDescent="0.25">
      <c r="A35" s="17"/>
      <c r="B35" s="9" t="s">
        <v>7</v>
      </c>
      <c r="C35" s="9">
        <v>4</v>
      </c>
      <c r="D35" s="9"/>
      <c r="E35" s="9"/>
      <c r="F35" s="9" t="s">
        <v>5</v>
      </c>
      <c r="G35" s="9"/>
      <c r="H35" s="9" t="s">
        <v>17</v>
      </c>
      <c r="I35" s="15">
        <f>G35^I21</f>
        <v>0</v>
      </c>
      <c r="J35" s="9"/>
      <c r="K35" s="9"/>
      <c r="L35" s="9"/>
      <c r="M35" s="9"/>
      <c r="N35" s="9"/>
      <c r="O35" s="9"/>
      <c r="P35" s="9"/>
      <c r="Q35" s="9">
        <v>6.7</v>
      </c>
      <c r="R35" s="19">
        <f t="shared" si="0"/>
        <v>26.600248962869845</v>
      </c>
      <c r="S35" s="1">
        <f t="shared" si="1"/>
        <v>26.6</v>
      </c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x14ac:dyDescent="0.25">
      <c r="A36" s="17"/>
      <c r="B36" s="9" t="s">
        <v>8</v>
      </c>
      <c r="C36" s="9">
        <v>1</v>
      </c>
      <c r="D36" s="9"/>
      <c r="E36" s="9"/>
      <c r="F36" s="9" t="s">
        <v>4</v>
      </c>
      <c r="G36" s="9"/>
      <c r="H36" s="9" t="s">
        <v>18</v>
      </c>
      <c r="I36" s="15">
        <f>G36^I22</f>
        <v>0</v>
      </c>
      <c r="J36" s="9"/>
      <c r="K36" s="9"/>
      <c r="L36" s="9"/>
      <c r="M36" s="9"/>
      <c r="N36" s="9"/>
      <c r="O36" s="9"/>
      <c r="P36" s="9"/>
      <c r="Q36" s="9">
        <v>6.9</v>
      </c>
      <c r="R36" s="19">
        <f t="shared" si="0"/>
        <v>26.211903316425786</v>
      </c>
      <c r="S36" s="1">
        <f t="shared" si="1"/>
        <v>26.2</v>
      </c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x14ac:dyDescent="0.25">
      <c r="A37" s="17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>
        <v>7.1</v>
      </c>
      <c r="R37" s="19">
        <f t="shared" si="0"/>
        <v>25.840084432613477</v>
      </c>
      <c r="S37" s="1">
        <f t="shared" si="1"/>
        <v>25.8</v>
      </c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x14ac:dyDescent="0.25">
      <c r="A38" s="17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>
        <v>7.3</v>
      </c>
      <c r="R38" s="19">
        <f t="shared" si="0"/>
        <v>25.483652403599464</v>
      </c>
      <c r="S38" s="1">
        <f t="shared" si="1"/>
        <v>25.4</v>
      </c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x14ac:dyDescent="0.25">
      <c r="A39" s="17"/>
      <c r="B39" s="9">
        <f>C35*G35+C36*G36</f>
        <v>0</v>
      </c>
      <c r="C39" s="9" t="s">
        <v>10</v>
      </c>
      <c r="D39" s="9">
        <f>J26</f>
        <v>40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>
        <v>7.5</v>
      </c>
      <c r="R39" s="19">
        <f t="shared" si="0"/>
        <v>25.14157444218802</v>
      </c>
      <c r="S39" s="1">
        <f t="shared" si="1"/>
        <v>25</v>
      </c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x14ac:dyDescent="0.25">
      <c r="A40" s="17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>
        <v>7.7</v>
      </c>
      <c r="R40" s="19">
        <f t="shared" si="0"/>
        <v>24.812912277292231</v>
      </c>
      <c r="S40" s="1">
        <f t="shared" si="1"/>
        <v>24.6</v>
      </c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x14ac:dyDescent="0.25">
      <c r="A41" s="17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>
        <v>7.9</v>
      </c>
      <c r="R41" s="19">
        <f t="shared" si="0"/>
        <v>24.496811315979677</v>
      </c>
      <c r="S41" s="1">
        <f t="shared" si="1"/>
        <v>24.2</v>
      </c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ht="15.75" x14ac:dyDescent="0.25">
      <c r="A42" s="17"/>
      <c r="B42" s="9" t="s">
        <v>16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2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ht="15.75" x14ac:dyDescent="0.25">
      <c r="A43" s="17"/>
      <c r="B43" s="9" t="s">
        <v>1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2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x14ac:dyDescent="0.25">
      <c r="A45" s="9"/>
      <c r="B45" s="9"/>
      <c r="C45" s="20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36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6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ht="15.75" x14ac:dyDescent="0.25">
      <c r="A61" s="1"/>
      <c r="B61" s="1"/>
      <c r="C61" s="3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ht="15.75" x14ac:dyDescent="0.25">
      <c r="A62" s="1"/>
      <c r="B62" s="1"/>
      <c r="C62" s="5"/>
      <c r="D62" s="5"/>
      <c r="E62" s="5"/>
      <c r="F62" s="5"/>
      <c r="G62" s="5"/>
      <c r="H62" s="5"/>
      <c r="I62" s="3"/>
      <c r="J62" s="5"/>
      <c r="K62" s="5"/>
      <c r="L62" s="5"/>
      <c r="M62" s="5"/>
      <c r="N62" s="5"/>
      <c r="O62" s="5"/>
      <c r="P62" s="5"/>
      <c r="Q62" s="5"/>
      <c r="R62" s="5"/>
      <c r="S62" s="5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x14ac:dyDescent="0.25">
      <c r="A63" s="1"/>
      <c r="B63" s="1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85" spans="1:17" x14ac:dyDescent="0.25">
      <c r="Q85" s="7"/>
    </row>
    <row r="86" spans="1:17" x14ac:dyDescent="0.25">
      <c r="Q86" s="7"/>
    </row>
    <row r="89" spans="1:17" x14ac:dyDescent="0.25">
      <c r="A89" t="s">
        <v>1</v>
      </c>
    </row>
    <row r="108" spans="2:6" x14ac:dyDescent="0.25">
      <c r="C108" t="s">
        <v>5</v>
      </c>
      <c r="D108">
        <v>0</v>
      </c>
      <c r="E108">
        <f>130/4</f>
        <v>32.5</v>
      </c>
      <c r="F108">
        <f>I19</f>
        <v>6.6666653870736576</v>
      </c>
    </row>
    <row r="109" spans="2:6" x14ac:dyDescent="0.25">
      <c r="B109" t="s">
        <v>9</v>
      </c>
      <c r="C109" t="s">
        <v>4</v>
      </c>
      <c r="D109">
        <f>130/3</f>
        <v>43.333333333333336</v>
      </c>
      <c r="E109">
        <v>0</v>
      </c>
      <c r="F109">
        <f>I20</f>
        <v>26.666669225852687</v>
      </c>
    </row>
  </sheetData>
  <pageMargins left="0.7" right="0.7" top="0.75" bottom="0.75" header="0.3" footer="0.3"/>
  <pageSetup paperSize="9" orientation="portrait" horizontalDpi="4294967293" verticalDpi="0" r:id="rId1"/>
  <drawing r:id="rId2"/>
  <legacyDrawing r:id="rId3"/>
  <oleObjects>
    <mc:AlternateContent xmlns:mc="http://schemas.openxmlformats.org/markup-compatibility/2006">
      <mc:Choice Requires="x14">
        <oleObject progId="Equation.3" shapeId="1031" r:id="rId4">
          <objectPr defaultSize="0" autoPict="0" r:id="rId5">
            <anchor moveWithCells="1">
              <from>
                <xdr:col>0</xdr:col>
                <xdr:colOff>9525</xdr:colOff>
                <xdr:row>2</xdr:row>
                <xdr:rowOff>9525</xdr:rowOff>
              </from>
              <to>
                <xdr:col>3</xdr:col>
                <xdr:colOff>581025</xdr:colOff>
                <xdr:row>5</xdr:row>
                <xdr:rowOff>28575</xdr:rowOff>
              </to>
            </anchor>
          </objectPr>
        </oleObject>
      </mc:Choice>
      <mc:Fallback>
        <oleObject progId="Equation.3" shapeId="1031" r:id="rId4"/>
      </mc:Fallback>
    </mc:AlternateContent>
    <mc:AlternateContent xmlns:mc="http://schemas.openxmlformats.org/markup-compatibility/2006">
      <mc:Choice Requires="x14">
        <oleObject progId="Equation.3" shapeId="1032" r:id="rId6">
          <objectPr defaultSize="0" autoPict="0" r:id="rId7">
            <anchor moveWithCells="1">
              <from>
                <xdr:col>0</xdr:col>
                <xdr:colOff>561975</xdr:colOff>
                <xdr:row>8</xdr:row>
                <xdr:rowOff>0</xdr:rowOff>
              </from>
              <to>
                <xdr:col>5</xdr:col>
                <xdr:colOff>57150</xdr:colOff>
                <xdr:row>14</xdr:row>
                <xdr:rowOff>123825</xdr:rowOff>
              </to>
            </anchor>
          </objectPr>
        </oleObject>
      </mc:Choice>
      <mc:Fallback>
        <oleObject progId="Equation.3" shapeId="1032" r:id="rId6"/>
      </mc:Fallback>
    </mc:AlternateContent>
    <mc:AlternateContent xmlns:mc="http://schemas.openxmlformats.org/markup-compatibility/2006">
      <mc:Choice Requires="x14">
        <oleObject progId="Equation.DSMT4" shapeId="1034" r:id="rId8">
          <objectPr defaultSize="0" autoPict="0" r:id="rId9">
            <anchor moveWithCells="1" sizeWithCells="1">
              <from>
                <xdr:col>0</xdr:col>
                <xdr:colOff>590550</xdr:colOff>
                <xdr:row>43</xdr:row>
                <xdr:rowOff>66675</xdr:rowOff>
              </from>
              <to>
                <xdr:col>5</xdr:col>
                <xdr:colOff>466725</xdr:colOff>
                <xdr:row>52</xdr:row>
                <xdr:rowOff>47625</xdr:rowOff>
              </to>
            </anchor>
          </objectPr>
        </oleObject>
      </mc:Choice>
      <mc:Fallback>
        <oleObject progId="Equation.DSMT4" shapeId="1034" r:id="rId8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2012-05-29T03:17:29Z</dcterms:created>
  <dcterms:modified xsi:type="dcterms:W3CDTF">2012-05-30T17:45:48Z</dcterms:modified>
</cp:coreProperties>
</file>