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1"/>
  </bookViews>
  <sheets>
    <sheet name="Лист1" sheetId="4" r:id="rId1"/>
    <sheet name="Лист1(а)" sheetId="5" r:id="rId2"/>
    <sheet name="Лист2" sheetId="3" r:id="rId3"/>
  </sheets>
  <definedNames>
    <definedName name="Сцеплено">Лист2!$C$1:$C$122&amp;Лист2!$D$1:$D$122</definedName>
  </definedNames>
  <calcPr calcId="144525"/>
</workbook>
</file>

<file path=xl/calcChain.xml><?xml version="1.0" encoding="utf-8"?>
<calcChain xmlns="http://schemas.openxmlformats.org/spreadsheetml/2006/main">
  <c r="A3" i="5" l="1"/>
  <c r="B3" i="5"/>
  <c r="C3" i="5"/>
  <c r="D3" i="5"/>
  <c r="E3" i="5"/>
  <c r="F3" i="5"/>
  <c r="A4" i="5"/>
  <c r="B4" i="5"/>
  <c r="C4" i="5"/>
  <c r="D4" i="5"/>
  <c r="E4" i="5"/>
  <c r="F4" i="5"/>
  <c r="A5" i="5"/>
  <c r="B5" i="5"/>
  <c r="C5" i="5"/>
  <c r="D5" i="5"/>
  <c r="E5" i="5"/>
  <c r="F5" i="5"/>
  <c r="A6" i="5"/>
  <c r="B6" i="5"/>
  <c r="C6" i="5"/>
  <c r="D6" i="5"/>
  <c r="E6" i="5"/>
  <c r="F6" i="5"/>
  <c r="A7" i="5"/>
  <c r="B7" i="5"/>
  <c r="C7" i="5"/>
  <c r="D7" i="5"/>
  <c r="E7" i="5"/>
  <c r="F7" i="5"/>
  <c r="A8" i="5"/>
  <c r="B8" i="5"/>
  <c r="C8" i="5"/>
  <c r="D8" i="5"/>
  <c r="E8" i="5"/>
  <c r="F8" i="5"/>
  <c r="A9" i="5"/>
  <c r="B9" i="5"/>
  <c r="C9" i="5"/>
  <c r="D9" i="5"/>
  <c r="E9" i="5"/>
  <c r="F9" i="5"/>
  <c r="A10" i="5"/>
  <c r="B10" i="5"/>
  <c r="C10" i="5"/>
  <c r="D10" i="5"/>
  <c r="E10" i="5"/>
  <c r="F10" i="5"/>
  <c r="A11" i="5"/>
  <c r="B11" i="5"/>
  <c r="C11" i="5"/>
  <c r="D11" i="5"/>
  <c r="E11" i="5"/>
  <c r="F11" i="5"/>
  <c r="A12" i="5"/>
  <c r="B12" i="5"/>
  <c r="C12" i="5"/>
  <c r="D12" i="5"/>
  <c r="E12" i="5"/>
  <c r="F12" i="5"/>
  <c r="A13" i="5"/>
  <c r="B13" i="5"/>
  <c r="C13" i="5"/>
  <c r="D13" i="5"/>
  <c r="E13" i="5"/>
  <c r="F13" i="5"/>
  <c r="A14" i="5"/>
  <c r="B14" i="5"/>
  <c r="C14" i="5"/>
  <c r="D14" i="5"/>
  <c r="E14" i="5"/>
  <c r="F14" i="5"/>
  <c r="A15" i="5"/>
  <c r="B15" i="5"/>
  <c r="C15" i="5"/>
  <c r="D15" i="5"/>
  <c r="E15" i="5"/>
  <c r="F15" i="5"/>
  <c r="A16" i="5"/>
  <c r="B16" i="5"/>
  <c r="C16" i="5"/>
  <c r="D16" i="5"/>
  <c r="E16" i="5"/>
  <c r="F16" i="5"/>
  <c r="A17" i="5"/>
  <c r="B17" i="5"/>
  <c r="C17" i="5"/>
  <c r="D17" i="5"/>
  <c r="E17" i="5"/>
  <c r="F17" i="5"/>
  <c r="A18" i="5"/>
  <c r="B18" i="5"/>
  <c r="C18" i="5"/>
  <c r="D18" i="5"/>
  <c r="E18" i="5"/>
  <c r="F18" i="5"/>
  <c r="A19" i="5"/>
  <c r="B19" i="5"/>
  <c r="C19" i="5"/>
  <c r="D19" i="5"/>
  <c r="E19" i="5"/>
  <c r="F19" i="5"/>
  <c r="A20" i="5"/>
  <c r="B20" i="5"/>
  <c r="C20" i="5"/>
  <c r="D20" i="5"/>
  <c r="E20" i="5"/>
  <c r="F20" i="5"/>
  <c r="A21" i="5"/>
  <c r="B21" i="5"/>
  <c r="C21" i="5"/>
  <c r="D21" i="5"/>
  <c r="E21" i="5"/>
  <c r="F21" i="5"/>
  <c r="A22" i="5"/>
  <c r="B22" i="5"/>
  <c r="C22" i="5"/>
  <c r="D22" i="5"/>
  <c r="E22" i="5"/>
  <c r="F22" i="5"/>
  <c r="A23" i="5"/>
  <c r="B23" i="5"/>
  <c r="C23" i="5"/>
  <c r="D23" i="5"/>
  <c r="E23" i="5"/>
  <c r="F23" i="5"/>
  <c r="B2" i="5"/>
  <c r="C2" i="5"/>
  <c r="D2" i="5"/>
  <c r="E2" i="5"/>
  <c r="F2" i="5"/>
  <c r="A2" i="5"/>
  <c r="A19" i="4"/>
  <c r="A3" i="4" l="1"/>
  <c r="B3" i="4"/>
  <c r="C3" i="4"/>
  <c r="D3" i="4"/>
  <c r="E3" i="4"/>
  <c r="F3" i="4"/>
  <c r="A4" i="4"/>
  <c r="B4" i="4"/>
  <c r="C4" i="4"/>
  <c r="D4" i="4"/>
  <c r="E4" i="4"/>
  <c r="F4" i="4"/>
  <c r="A5" i="4"/>
  <c r="B5" i="4"/>
  <c r="C5" i="4"/>
  <c r="D5" i="4"/>
  <c r="E5" i="4"/>
  <c r="F5" i="4"/>
  <c r="A6" i="4"/>
  <c r="B6" i="4"/>
  <c r="C6" i="4"/>
  <c r="D6" i="4"/>
  <c r="E6" i="4"/>
  <c r="F6" i="4"/>
  <c r="A7" i="4"/>
  <c r="B7" i="4"/>
  <c r="C7" i="4"/>
  <c r="D7" i="4"/>
  <c r="E7" i="4"/>
  <c r="F7" i="4"/>
  <c r="A8" i="4"/>
  <c r="B8" i="4"/>
  <c r="C8" i="4"/>
  <c r="D8" i="4"/>
  <c r="E8" i="4"/>
  <c r="F8" i="4"/>
  <c r="A9" i="4"/>
  <c r="B9" i="4"/>
  <c r="C9" i="4"/>
  <c r="D9" i="4"/>
  <c r="E9" i="4"/>
  <c r="F9" i="4"/>
  <c r="A10" i="4"/>
  <c r="B10" i="4"/>
  <c r="C10" i="4"/>
  <c r="D10" i="4"/>
  <c r="E10" i="4"/>
  <c r="F10" i="4"/>
  <c r="A11" i="4"/>
  <c r="B11" i="4"/>
  <c r="C11" i="4"/>
  <c r="D11" i="4"/>
  <c r="E11" i="4"/>
  <c r="F11" i="4"/>
  <c r="A12" i="4"/>
  <c r="B12" i="4"/>
  <c r="C12" i="4"/>
  <c r="D12" i="4"/>
  <c r="E12" i="4"/>
  <c r="F12" i="4"/>
  <c r="A13" i="4"/>
  <c r="B13" i="4"/>
  <c r="C13" i="4"/>
  <c r="D13" i="4"/>
  <c r="E13" i="4"/>
  <c r="F13" i="4"/>
  <c r="A14" i="4"/>
  <c r="B14" i="4"/>
  <c r="C14" i="4"/>
  <c r="D14" i="4"/>
  <c r="E14" i="4"/>
  <c r="F14" i="4"/>
  <c r="A15" i="4"/>
  <c r="B15" i="4"/>
  <c r="C15" i="4"/>
  <c r="D15" i="4"/>
  <c r="E15" i="4"/>
  <c r="F15" i="4"/>
  <c r="A16" i="4"/>
  <c r="B16" i="4"/>
  <c r="C16" i="4"/>
  <c r="D16" i="4"/>
  <c r="E16" i="4"/>
  <c r="F16" i="4"/>
  <c r="A17" i="4"/>
  <c r="B17" i="4"/>
  <c r="C17" i="4"/>
  <c r="D17" i="4"/>
  <c r="E17" i="4"/>
  <c r="F17" i="4"/>
  <c r="A18" i="4"/>
  <c r="B18" i="4"/>
  <c r="C18" i="4"/>
  <c r="D18" i="4"/>
  <c r="E18" i="4"/>
  <c r="F18" i="4"/>
  <c r="B19" i="4"/>
  <c r="C19" i="4"/>
  <c r="D19" i="4"/>
  <c r="E19" i="4"/>
  <c r="F19" i="4"/>
  <c r="A20" i="4"/>
  <c r="B20" i="4"/>
  <c r="C20" i="4"/>
  <c r="D20" i="4"/>
  <c r="E20" i="4"/>
  <c r="F20" i="4"/>
  <c r="A21" i="4"/>
  <c r="B21" i="4"/>
  <c r="C21" i="4"/>
  <c r="D21" i="4"/>
  <c r="E21" i="4"/>
  <c r="F21" i="4"/>
  <c r="A22" i="4"/>
  <c r="B22" i="4"/>
  <c r="C22" i="4"/>
  <c r="D22" i="4"/>
  <c r="E22" i="4"/>
  <c r="F22" i="4"/>
  <c r="A23" i="4"/>
  <c r="B23" i="4"/>
  <c r="C23" i="4"/>
  <c r="D23" i="4"/>
  <c r="E23" i="4"/>
  <c r="F23" i="4"/>
  <c r="B2" i="4"/>
  <c r="C2" i="4"/>
  <c r="D2" i="4"/>
  <c r="E2" i="4"/>
  <c r="F2" i="4"/>
  <c r="A2" i="4"/>
  <c r="B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" i="3"/>
  <c r="E1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</calcChain>
</file>

<file path=xl/comments1.xml><?xml version="1.0" encoding="utf-8"?>
<comments xmlns="http://schemas.openxmlformats.org/spreadsheetml/2006/main">
  <authors>
    <author>Автор</author>
  </authors>
  <commentList>
    <comment ref="B1" authorId="0">
      <text>
        <r>
          <rPr>
            <b/>
            <sz val="9"/>
            <color indexed="81"/>
            <rFont val="Tahoma"/>
            <charset val="1"/>
          </rPr>
          <t>Столбец для листа1, для Лист1(а) этот столбец не нужен</t>
        </r>
      </text>
    </comment>
  </commentList>
</comments>
</file>

<file path=xl/sharedStrings.xml><?xml version="1.0" encoding="utf-8"?>
<sst xmlns="http://schemas.openxmlformats.org/spreadsheetml/2006/main" count="110" uniqueCount="86">
  <si>
    <t>Собственность: частная</t>
  </si>
  <si>
    <t>«АРД-М» ООО</t>
  </si>
  <si>
    <t>Адрес: 361411, Кабардино-Балкарская Республика, Чегемский р-н, с. Нартан</t>
  </si>
  <si>
    <t>Руководитель: Хагабанов Сафраил Хаутиевич</t>
  </si>
  <si>
    <t>Телефон: (86630) 4-12-95</t>
  </si>
  <si>
    <t>Направление деятельности: зерноводство</t>
  </si>
  <si>
    <t>«БАКСАНСКИЙ» ПЛОДОПИТОМНИК</t>
  </si>
  <si>
    <t>Адрес: 361510, Кабардино-Балкарская Республика, Баксанский р-н, с. Псычох</t>
  </si>
  <si>
    <t>Руководитель: Архестов Хасан Кадырович</t>
  </si>
  <si>
    <t>Телефон: (86634) 7-41-38, 7-41-48</t>
  </si>
  <si>
    <t>Направление деятельности: выращивание плодово-ягодных культур</t>
  </si>
  <si>
    <t>Собственность: государственная</t>
  </si>
  <si>
    <t>«БЕЛОКАМЕНСКОЕ» СЕЛЬХОЗПРЕДПРИЯТИЕ (ООО)</t>
  </si>
  <si>
    <t>Адрес: 361720, Кабардино-Балкарская Республика, Зольский р-н, с. Белокаменское, ул. Центральная, 1</t>
  </si>
  <si>
    <t>Руководитель: Шабатоков Резван Хасинович</t>
  </si>
  <si>
    <t>Телефон: (86637) 7-57-18</t>
  </si>
  <si>
    <t>Направление деятельности: выращивание зернобобовых культур; животноводство молочное</t>
  </si>
  <si>
    <t>«ВИНОГРАД» НАРОДНОЕ ПРЕДПРИЯТИЕ (ЗАО)</t>
  </si>
  <si>
    <t>Адрес: 361044, Кабардино-Балкарская Республика, г. Прохладный, ул. Горького, 59</t>
  </si>
  <si>
    <t>Руководитель: Тхалиджоков Сафарби Лионович</t>
  </si>
  <si>
    <t>Телефон: (86631) 7-74-20, 7-70-50, 7-78-38</t>
  </si>
  <si>
    <t>Факс: (86631)7-71-50</t>
  </si>
  <si>
    <t>Направление деятельности: виноградарство; животноводство</t>
  </si>
  <si>
    <t>«ВЛАДИМИР» ПРЕДПРИЯТИЕ</t>
  </si>
  <si>
    <t>Адрес: 361405, Кабардино-Балкарская Республика, Чегемский р-н, с. Лечинкай</t>
  </si>
  <si>
    <t>Руководитель: Дышеков Атмир Исуфович</t>
  </si>
  <si>
    <t>Телефон: (909) 491-21-02</t>
  </si>
  <si>
    <t>Направление деятельности: животноводство</t>
  </si>
  <si>
    <t>«ВОСХОД» ООО</t>
  </si>
  <si>
    <t>Адрес: 361011, Кабардино-Балкарская Республика, Прохладненский р-н, с. Пролетарское</t>
  </si>
  <si>
    <t>Руководитель: Кехер Олег Аликберович</t>
  </si>
  <si>
    <t>Телефон: (86631) 6-30-00</t>
  </si>
  <si>
    <t>Направление деятельности: животноводство; растениеводство</t>
  </si>
  <si>
    <t>«ДАЛЬНИЙ» СП. АДМИНИСТРАЦИЯ РАЙОНА</t>
  </si>
  <si>
    <t>Адрес: 361013, Кабардино-Балкарская Республика, Прохладненский р-н, с. Дальнее</t>
  </si>
  <si>
    <t>Телефон: (86631) 9-43-23</t>
  </si>
  <si>
    <t>ЗАО ИМЕНИ БАЙСУЛТАНОВА</t>
  </si>
  <si>
    <t>Адрес: 361424, Кабардино-Балкарская Республика, Чегемский р-н, с. Яникой, ул. Мечиева, 84</t>
  </si>
  <si>
    <t>Руководитель: Гелястанов Мухтар Ахматович</t>
  </si>
  <si>
    <t>Телефон: (86630) 7-82-48; (928) 700-11-50</t>
  </si>
  <si>
    <t>Направление деятельности: животноводство молочное</t>
  </si>
  <si>
    <t>Собственность: акционерная</t>
  </si>
  <si>
    <t>ЗАО ИМЕНИ КАЛАБЕКОВА</t>
  </si>
  <si>
    <t>Адрес: 361416, Кабардино-Балкарская Республика, Чегемский р-н, с. Булунгу, ул. Кулиева, 45</t>
  </si>
  <si>
    <t>Руководитель: Кулиев Зафир Магомедович</t>
  </si>
  <si>
    <t>Телефон: (86630) 9-43-44, 7-97-46</t>
  </si>
  <si>
    <t>«ЗАРЯ» ООО</t>
  </si>
  <si>
    <t>Руководитель: Асманов К.М.</t>
  </si>
  <si>
    <t>Телефон: (86631) 7-01-53</t>
  </si>
  <si>
    <t>Факс: (86631) 7-01-53</t>
  </si>
  <si>
    <t>«КАМЫШОВАЯ БАЛКА» СЕЛЬХОЗПРЕДПРИЯТИЕ (ООО)</t>
  </si>
  <si>
    <t>Адрес: 361715, Кабардино-Балкарская Республика, Зольский р-н, с. Камлюково, ул. Калмыкова, 54</t>
  </si>
  <si>
    <t>Руководитель: Канихов Ахмет Наурбиевич</t>
  </si>
  <si>
    <t>Телефон: (86637) 7-33-30</t>
  </si>
  <si>
    <t>Направление деятельности: растениеводство</t>
  </si>
  <si>
    <t>«КАСАЕВО» СЕЛЬСКОХОЗЯЙСТВЕННЫЙ ПРОИЗВОДСТВЕННЫЙ КООПЕРАТИВ</t>
  </si>
  <si>
    <t>Адрес: 361503, Кабардино-Балкарская Республика, Баксанский р-н, с. Баксаненок, ул. Березгова, 120</t>
  </si>
  <si>
    <t>Руководитель: Кимахов Гумарби Ксниублевич</t>
  </si>
  <si>
    <t>Телефон: (86634) 3-61-79; (926) 690-61-65</t>
  </si>
  <si>
    <t>Направление деятельности: выращивание зернобобовых культур</t>
  </si>
  <si>
    <t>КОЛХОЗ ИМЕНИ ПЕТРОВЫХ</t>
  </si>
  <si>
    <t>Адрес: 361015, Кабардино-Балкарская Республика, Прохладненский р-н, стан. Ека-териноградская, ул. Ленина, 39</t>
  </si>
  <si>
    <t>Руководитель: Говоров Сергей Анатольевич</t>
  </si>
  <si>
    <t>Телефон: (86631) 7-81-60, 7-85-65</t>
  </si>
  <si>
    <t>Собственность: коллективная</t>
  </si>
  <si>
    <t>«КОНСТАНТИНОВСКОЕ» СЕЛЬХОЗПРЕДПРИЯТИЕ (ООО)</t>
  </si>
  <si>
    <t>Адрес: 361504, Кабардино-Балкарская Республика, Баксанский р-н, с. Кременчуг-Константиновское, ул. Садовая, 5</t>
  </si>
  <si>
    <t>Руководитель: Лобко Александр Викторович</t>
  </si>
  <si>
    <t>Телефон: (906) 483-66-06</t>
  </si>
  <si>
    <t>«КРАСНАЯ НИВА» СЕЛЬСКОХОЗЯЙСТВЕННЫЙ ПРОИЗВОДСТВЕННЫЙ КООПЕРАТИВ</t>
  </si>
  <si>
    <t>Адрес: 361103, Кабардино-Балкарская Республика, Майский р-н, стан. Котляревская, ул. Лебедевых, 73</t>
  </si>
  <si>
    <t>Руководитель: Шульга Петр Алексеевич</t>
  </si>
  <si>
    <t>Телефон: (86633) 4-32-35, 4-32-32, 4-32-30</t>
  </si>
  <si>
    <t>Факс: (86633) 4-32-35</t>
  </si>
  <si>
    <t>Направление деятельности: выращивание зернобобовых культур; животноводство</t>
  </si>
  <si>
    <t>«КУБИНСКИЙ» ПЛЕМЕННОЙ ПТИЦЕЗАВОД (ОАО)</t>
  </si>
  <si>
    <t>Адрес: 361511, Кабардино-Балкарская Республика, Баксанский р-н, с. Куба-Таба, ул. Советская, 5</t>
  </si>
  <si>
    <t>Руководитель: Небежев Салим Корнеевич</t>
  </si>
  <si>
    <t>Телефон: (86634) 3-52-19, 3-52-10</t>
  </si>
  <si>
    <t>Собственность: федеральная</t>
  </si>
  <si>
    <t>Название компании</t>
  </si>
  <si>
    <t>Адрес</t>
  </si>
  <si>
    <t>Руководитель</t>
  </si>
  <si>
    <t>Телефон</t>
  </si>
  <si>
    <t>Направление деятельности</t>
  </si>
  <si>
    <t>Собственность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</si>
</sst>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C1" workbookViewId="0">
      <selection sqref="A1:F1"/>
    </sheetView>
  </sheetViews>
  <sheetFormatPr defaultRowHeight="15" x14ac:dyDescent="0.25"/>
  <cols>
    <col min="1" max="6" width="34.7109375" customWidth="1"/>
  </cols>
  <sheetData>
    <row r="1" spans="1:6" x14ac:dyDescent="0.25">
      <c r="A1" s="2" t="s">
        <v>80</v>
      </c>
      <c r="B1" s="2" t="s">
        <v>81</v>
      </c>
      <c r="C1" s="2" t="s">
        <v>82</v>
      </c>
      <c r="D1" s="2" t="s">
        <v>83</v>
      </c>
      <c r="E1" s="2" t="s">
        <v>84</v>
      </c>
      <c r="F1" s="2" t="s">
        <v>85</v>
      </c>
    </row>
    <row r="2" spans="1:6" x14ac:dyDescent="0.25">
      <c r="A2" t="str">
        <f>IFERROR(VLOOKUP(ROW($A1)&amp;A$1,Лист2!$B$1:$E$113,4,0),"")</f>
        <v>«АРД-М» ООО</v>
      </c>
      <c r="B2" t="str">
        <f>IFERROR(VLOOKUP(ROW($A1)&amp;B$1,Лист2!$B$1:$E$113,4,0),"")</f>
        <v>361411, Кабардино-Балкарская Республика, Чегемский р-н, с. Нартан</v>
      </c>
      <c r="C2" t="str">
        <f>IFERROR(VLOOKUP(ROW($A1)&amp;C$1,Лист2!$B$1:$E$113,4,0),"")</f>
        <v>Хагабанов Сафраил Хаутиевич</v>
      </c>
      <c r="D2" t="str">
        <f>IFERROR(VLOOKUP(ROW($A1)&amp;D$1,Лист2!$B$1:$E$113,4,0),"")</f>
        <v>(86630) 4-12-95</v>
      </c>
      <c r="E2" t="str">
        <f>IFERROR(VLOOKUP(ROW($A1)&amp;E$1,Лист2!$B$1:$E$113,4,0),"")</f>
        <v>зерноводство</v>
      </c>
      <c r="F2" t="str">
        <f>IFERROR(VLOOKUP(ROW($A1)&amp;F$1,Лист2!$B$1:$E$113,4,0),"")</f>
        <v>частная</v>
      </c>
    </row>
    <row r="3" spans="1:6" x14ac:dyDescent="0.25">
      <c r="A3" t="str">
        <f>IFERROR(VLOOKUP(ROW($A2)&amp;A$1,Лист2!$B$1:$E$113,4,0),"")</f>
        <v>«БАКСАНСКИЙ» ПЛОДОПИТОМНИК</v>
      </c>
      <c r="B3" t="str">
        <f>IFERROR(VLOOKUP(ROW($A2)&amp;B$1,Лист2!$B$1:$E$113,4,0),"")</f>
        <v>361510, Кабардино-Балкарская Республика, Баксанский р-н, с. Псычох</v>
      </c>
      <c r="C3" t="str">
        <f>IFERROR(VLOOKUP(ROW($A2)&amp;C$1,Лист2!$B$1:$E$113,4,0),"")</f>
        <v>Архестов Хасан Кадырович</v>
      </c>
      <c r="D3" t="str">
        <f>IFERROR(VLOOKUP(ROW($A2)&amp;D$1,Лист2!$B$1:$E$113,4,0),"")</f>
        <v>(86634) 7-41-38, 7-41-48</v>
      </c>
      <c r="E3" t="str">
        <f>IFERROR(VLOOKUP(ROW($A2)&amp;E$1,Лист2!$B$1:$E$113,4,0),"")</f>
        <v>выращивание плодово-ягодных культур</v>
      </c>
      <c r="F3" t="str">
        <f>IFERROR(VLOOKUP(ROW($A2)&amp;F$1,Лист2!$B$1:$E$113,4,0),"")</f>
        <v>государственная</v>
      </c>
    </row>
    <row r="4" spans="1:6" x14ac:dyDescent="0.25">
      <c r="A4" t="str">
        <f>IFERROR(VLOOKUP(ROW($A3)&amp;A$1,Лист2!$B$1:$E$113,4,0),"")</f>
        <v>«БЕЛОКАМЕНСКОЕ» СЕЛЬХОЗПРЕДПРИЯТИЕ (ООО)</v>
      </c>
      <c r="B4" t="str">
        <f>IFERROR(VLOOKUP(ROW($A3)&amp;B$1,Лист2!$B$1:$E$113,4,0),"")</f>
        <v>361720, Кабардино-Балкарская Республика, Зольский р-н, с. Белокаменское, ул. Центральная, 1</v>
      </c>
      <c r="C4" t="str">
        <f>IFERROR(VLOOKUP(ROW($A3)&amp;C$1,Лист2!$B$1:$E$113,4,0),"")</f>
        <v>Шабатоков Резван Хасинович</v>
      </c>
      <c r="D4" t="str">
        <f>IFERROR(VLOOKUP(ROW($A3)&amp;D$1,Лист2!$B$1:$E$113,4,0),"")</f>
        <v>(86637) 7-57-18</v>
      </c>
      <c r="E4" t="str">
        <f>IFERROR(VLOOKUP(ROW($A3)&amp;E$1,Лист2!$B$1:$E$113,4,0),"")</f>
        <v>выращивание зернобобовых культур; животноводство молочное</v>
      </c>
      <c r="F4" t="str">
        <f>IFERROR(VLOOKUP(ROW($A3)&amp;F$1,Лист2!$B$1:$E$113,4,0),"")</f>
        <v>частная</v>
      </c>
    </row>
    <row r="5" spans="1:6" x14ac:dyDescent="0.25">
      <c r="A5" t="str">
        <f>IFERROR(VLOOKUP(ROW($A4)&amp;A$1,Лист2!$B$1:$E$113,4,0),"")</f>
        <v>«ВИНОГРАД» НАРОДНОЕ ПРЕДПРИЯТИЕ (ЗАО)</v>
      </c>
      <c r="B5" t="str">
        <f>IFERROR(VLOOKUP(ROW($A4)&amp;B$1,Лист2!$B$1:$E$113,4,0),"")</f>
        <v>361044, Кабардино-Балкарская Республика, г. Прохладный, ул. Горького, 59</v>
      </c>
      <c r="C5" t="str">
        <f>IFERROR(VLOOKUP(ROW($A4)&amp;C$1,Лист2!$B$1:$E$113,4,0),"")</f>
        <v>Тхалиджоков Сафарби Лионович</v>
      </c>
      <c r="D5" t="str">
        <f>IFERROR(VLOOKUP(ROW($A4)&amp;D$1,Лист2!$B$1:$E$113,4,0),"")</f>
        <v>(86631) 7-74-20, 7-70-50, 7-78-38</v>
      </c>
      <c r="E5" t="str">
        <f>IFERROR(VLOOKUP(ROW($A4)&amp;E$1,Лист2!$B$1:$E$113,4,0),"")</f>
        <v>виноградарство; животноводство</v>
      </c>
      <c r="F5" t="str">
        <f>IFERROR(VLOOKUP(ROW($A4)&amp;F$1,Лист2!$B$1:$E$113,4,0),"")</f>
        <v>частная</v>
      </c>
    </row>
    <row r="6" spans="1:6" x14ac:dyDescent="0.25">
      <c r="A6" t="str">
        <f>IFERROR(VLOOKUP(ROW($A5)&amp;A$1,Лист2!$B$1:$E$113,4,0),"")</f>
        <v>«ВЛАДИМИР» ПРЕДПРИЯТИЕ</v>
      </c>
      <c r="B6" t="str">
        <f>IFERROR(VLOOKUP(ROW($A5)&amp;B$1,Лист2!$B$1:$E$113,4,0),"")</f>
        <v>361405, Кабардино-Балкарская Республика, Чегемский р-н, с. Лечинкай</v>
      </c>
      <c r="C6" t="str">
        <f>IFERROR(VLOOKUP(ROW($A5)&amp;C$1,Лист2!$B$1:$E$113,4,0),"")</f>
        <v>Дышеков Атмир Исуфович</v>
      </c>
      <c r="D6" t="str">
        <f>IFERROR(VLOOKUP(ROW($A5)&amp;D$1,Лист2!$B$1:$E$113,4,0),"")</f>
        <v>(909) 491-21-02</v>
      </c>
      <c r="E6" t="str">
        <f>IFERROR(VLOOKUP(ROW($A5)&amp;E$1,Лист2!$B$1:$E$113,4,0),"")</f>
        <v>животноводство</v>
      </c>
      <c r="F6" t="str">
        <f>IFERROR(VLOOKUP(ROW($A5)&amp;F$1,Лист2!$B$1:$E$113,4,0),"")</f>
        <v>частная</v>
      </c>
    </row>
    <row r="7" spans="1:6" x14ac:dyDescent="0.25">
      <c r="A7" t="str">
        <f>IFERROR(VLOOKUP(ROW($A6)&amp;A$1,Лист2!$B$1:$E$113,4,0),"")</f>
        <v>«ВОСХОД» ООО</v>
      </c>
      <c r="B7" t="str">
        <f>IFERROR(VLOOKUP(ROW($A6)&amp;B$1,Лист2!$B$1:$E$113,4,0),"")</f>
        <v>361011, Кабардино-Балкарская Республика, Прохладненский р-н, с. Пролетарское</v>
      </c>
      <c r="C7" t="str">
        <f>IFERROR(VLOOKUP(ROW($A6)&amp;C$1,Лист2!$B$1:$E$113,4,0),"")</f>
        <v>Кехер Олег Аликберович</v>
      </c>
      <c r="D7" t="str">
        <f>IFERROR(VLOOKUP(ROW($A6)&amp;D$1,Лист2!$B$1:$E$113,4,0),"")</f>
        <v>(86631) 6-30-00</v>
      </c>
      <c r="E7" t="str">
        <f>IFERROR(VLOOKUP(ROW($A6)&amp;E$1,Лист2!$B$1:$E$113,4,0),"")</f>
        <v>животноводство; растениеводство</v>
      </c>
      <c r="F7" t="str">
        <f>IFERROR(VLOOKUP(ROW($A6)&amp;F$1,Лист2!$B$1:$E$113,4,0),"")</f>
        <v>частная</v>
      </c>
    </row>
    <row r="8" spans="1:6" x14ac:dyDescent="0.25">
      <c r="A8" t="str">
        <f>IFERROR(VLOOKUP(ROW($A7)&amp;A$1,Лист2!$B$1:$E$113,4,0),"")</f>
        <v>«ДАЛЬНИЙ» СП. АДМИНИСТРАЦИЯ РАЙОНА</v>
      </c>
      <c r="B8" t="str">
        <f>IFERROR(VLOOKUP(ROW($A7)&amp;B$1,Лист2!$B$1:$E$113,4,0),"")</f>
        <v>361013, Кабардино-Балкарская Республика, Прохладненский р-н, с. Дальнее</v>
      </c>
      <c r="C8" t="str">
        <f>IFERROR(VLOOKUP(ROW($A7)&amp;C$1,Лист2!$B$1:$E$113,4,0),"")</f>
        <v>Гелястанов Мухтар Ахматович</v>
      </c>
      <c r="D8" t="str">
        <f>IFERROR(VLOOKUP(ROW($A7)&amp;D$1,Лист2!$B$1:$E$113,4,0),"")</f>
        <v>(86631) 9-43-23</v>
      </c>
      <c r="E8" t="str">
        <f>IFERROR(VLOOKUP(ROW($A7)&amp;E$1,Лист2!$B$1:$E$113,4,0),"")</f>
        <v>животноводство; растениеводство</v>
      </c>
      <c r="F8" t="str">
        <f>IFERROR(VLOOKUP(ROW($A7)&amp;F$1,Лист2!$B$1:$E$113,4,0),"")</f>
        <v>государственная</v>
      </c>
    </row>
    <row r="9" spans="1:6" x14ac:dyDescent="0.25">
      <c r="A9" t="str">
        <f>IFERROR(VLOOKUP(ROW($A8)&amp;A$1,Лист2!$B$1:$E$113,4,0),"")</f>
        <v>ЗАО ИМЕНИ БАЙСУЛТАНОВА</v>
      </c>
      <c r="B9" t="str">
        <f>IFERROR(VLOOKUP(ROW($A8)&amp;B$1,Лист2!$B$1:$E$113,4,0),"")</f>
        <v>361424, Кабардино-Балкарская Республика, Чегемский р-н, с. Яникой, ул. Мечиева, 84</v>
      </c>
      <c r="C9" t="str">
        <f>IFERROR(VLOOKUP(ROW($A8)&amp;C$1,Лист2!$B$1:$E$113,4,0),"")</f>
        <v>Кулиев Зафир Магомедович</v>
      </c>
      <c r="D9" t="str">
        <f>IFERROR(VLOOKUP(ROW($A8)&amp;D$1,Лист2!$B$1:$E$113,4,0),"")</f>
        <v>(86630) 7-82-48; (928) 700-11-50</v>
      </c>
      <c r="E9" t="str">
        <f>IFERROR(VLOOKUP(ROW($A8)&amp;E$1,Лист2!$B$1:$E$113,4,0),"")</f>
        <v>животноводство молочное</v>
      </c>
      <c r="F9" t="str">
        <f>IFERROR(VLOOKUP(ROW($A8)&amp;F$1,Лист2!$B$1:$E$113,4,0),"")</f>
        <v>акционерная</v>
      </c>
    </row>
    <row r="10" spans="1:6" x14ac:dyDescent="0.25">
      <c r="A10" t="str">
        <f>IFERROR(VLOOKUP(ROW($A9)&amp;A$1,Лист2!$B$1:$E$113,4,0),"")</f>
        <v>ЗАО ИМЕНИ КАЛАБЕКОВА</v>
      </c>
      <c r="B10" t="str">
        <f>IFERROR(VLOOKUP(ROW($A9)&amp;B$1,Лист2!$B$1:$E$113,4,0),"")</f>
        <v>361416, Кабардино-Балкарская Республика, Чегемский р-н, с. Булунгу, ул. Кулиева, 45</v>
      </c>
      <c r="C10" t="str">
        <f>IFERROR(VLOOKUP(ROW($A9)&amp;C$1,Лист2!$B$1:$E$113,4,0),"")</f>
        <v>Асманов К.М.</v>
      </c>
      <c r="D10" t="str">
        <f>IFERROR(VLOOKUP(ROW($A9)&amp;D$1,Лист2!$B$1:$E$113,4,0),"")</f>
        <v>(86630) 9-43-44, 7-97-46</v>
      </c>
      <c r="E10" t="str">
        <f>IFERROR(VLOOKUP(ROW($A9)&amp;E$1,Лист2!$B$1:$E$113,4,0),"")</f>
        <v>животноводство</v>
      </c>
      <c r="F10" t="str">
        <f>IFERROR(VLOOKUP(ROW($A9)&amp;F$1,Лист2!$B$1:$E$113,4,0),"")</f>
        <v>акционерная</v>
      </c>
    </row>
    <row r="11" spans="1:6" x14ac:dyDescent="0.25">
      <c r="A11" t="str">
        <f>IFERROR(VLOOKUP(ROW($A10)&amp;A$1,Лист2!$B$1:$E$113,4,0),"")</f>
        <v>«ЗАРЯ» ООО</v>
      </c>
      <c r="B11" t="str">
        <f>IFERROR(VLOOKUP(ROW($A10)&amp;B$1,Лист2!$B$1:$E$113,4,0),"")</f>
        <v>361013, Кабардино-Балкарская Республика, Прохладненский р-н, с. Дальнее</v>
      </c>
      <c r="C11" t="str">
        <f>IFERROR(VLOOKUP(ROW($A10)&amp;C$1,Лист2!$B$1:$E$113,4,0),"")</f>
        <v>Канихов Ахмет Наурбиевич</v>
      </c>
      <c r="D11" t="str">
        <f>IFERROR(VLOOKUP(ROW($A10)&amp;D$1,Лист2!$B$1:$E$113,4,0),"")</f>
        <v>(86631) 7-01-53</v>
      </c>
      <c r="E11" t="str">
        <f>IFERROR(VLOOKUP(ROW($A10)&amp;E$1,Лист2!$B$1:$E$113,4,0),"")</f>
        <v>животноводство; растениеводство</v>
      </c>
      <c r="F11" t="str">
        <f>IFERROR(VLOOKUP(ROW($A10)&amp;F$1,Лист2!$B$1:$E$113,4,0),"")</f>
        <v>частная</v>
      </c>
    </row>
    <row r="12" spans="1:6" x14ac:dyDescent="0.25">
      <c r="A12" t="str">
        <f>IFERROR(VLOOKUP(ROW($A11)&amp;A$1,Лист2!$B$1:$E$113,4,0),"")</f>
        <v>«КАМЫШОВАЯ БАЛКА» СЕЛЬХОЗПРЕДПРИЯТИЕ (ООО)</v>
      </c>
      <c r="B12" t="str">
        <f>IFERROR(VLOOKUP(ROW($A11)&amp;B$1,Лист2!$B$1:$E$113,4,0),"")</f>
        <v>361715, Кабардино-Балкарская Республика, Зольский р-н, с. Камлюково, ул. Калмыкова, 54</v>
      </c>
      <c r="C12" t="str">
        <f>IFERROR(VLOOKUP(ROW($A11)&amp;C$1,Лист2!$B$1:$E$113,4,0),"")</f>
        <v>Кимахов Гумарби Ксниублевич</v>
      </c>
      <c r="D12" t="str">
        <f>IFERROR(VLOOKUP(ROW($A11)&amp;D$1,Лист2!$B$1:$E$113,4,0),"")</f>
        <v>(86637) 7-33-30</v>
      </c>
      <c r="E12" t="str">
        <f>IFERROR(VLOOKUP(ROW($A11)&amp;E$1,Лист2!$B$1:$E$113,4,0),"")</f>
        <v>растениеводство</v>
      </c>
      <c r="F12" t="str">
        <f>IFERROR(VLOOKUP(ROW($A11)&amp;F$1,Лист2!$B$1:$E$113,4,0),"")</f>
        <v>частная</v>
      </c>
    </row>
    <row r="13" spans="1:6" x14ac:dyDescent="0.25">
      <c r="A13" t="str">
        <f>IFERROR(VLOOKUP(ROW($A12)&amp;A$1,Лист2!$B$1:$E$113,4,0),"")</f>
        <v>«КАСАЕВО» СЕЛЬСКОХОЗЯЙСТВЕННЫЙ ПРОИЗВОДСТВЕННЫЙ КООПЕРАТИВ</v>
      </c>
      <c r="B13" t="str">
        <f>IFERROR(VLOOKUP(ROW($A12)&amp;B$1,Лист2!$B$1:$E$113,4,0),"")</f>
        <v>361503, Кабардино-Балкарская Республика, Баксанский р-н, с. Баксаненок, ул. Березгова, 120</v>
      </c>
      <c r="C13" t="str">
        <f>IFERROR(VLOOKUP(ROW($A12)&amp;C$1,Лист2!$B$1:$E$113,4,0),"")</f>
        <v>Говоров Сергей Анатольевич</v>
      </c>
      <c r="D13" t="str">
        <f>IFERROR(VLOOKUP(ROW($A12)&amp;D$1,Лист2!$B$1:$E$113,4,0),"")</f>
        <v>(86634) 3-61-79; (926) 690-61-65</v>
      </c>
      <c r="E13" t="str">
        <f>IFERROR(VLOOKUP(ROW($A12)&amp;E$1,Лист2!$B$1:$E$113,4,0),"")</f>
        <v>выращивание зернобобовых культур</v>
      </c>
      <c r="F13" t="str">
        <f>IFERROR(VLOOKUP(ROW($A12)&amp;F$1,Лист2!$B$1:$E$113,4,0),"")</f>
        <v>частная</v>
      </c>
    </row>
    <row r="14" spans="1:6" x14ac:dyDescent="0.25">
      <c r="A14" t="str">
        <f>IFERROR(VLOOKUP(ROW($A13)&amp;A$1,Лист2!$B$1:$E$113,4,0),"")</f>
        <v>КОЛХОЗ ИМЕНИ ПЕТРОВЫХ</v>
      </c>
      <c r="B14" t="str">
        <f>IFERROR(VLOOKUP(ROW($A13)&amp;B$1,Лист2!$B$1:$E$113,4,0),"")</f>
        <v>361015, Кабардино-Балкарская Республика, Прохладненский р-н, стан. Ека-териноградская, ул. Ленина, 3</v>
      </c>
      <c r="C14" t="str">
        <f>IFERROR(VLOOKUP(ROW($A13)&amp;C$1,Лист2!$B$1:$E$113,4,0),"")</f>
        <v>Лобко Александр Викторович</v>
      </c>
      <c r="D14" t="str">
        <f>IFERROR(VLOOKUP(ROW($A13)&amp;D$1,Лист2!$B$1:$E$113,4,0),"")</f>
        <v>(86631) 7-81-60, 7-85-65</v>
      </c>
      <c r="E14" t="str">
        <f>IFERROR(VLOOKUP(ROW($A13)&amp;E$1,Лист2!$B$1:$E$113,4,0),"")</f>
        <v>зерноводство</v>
      </c>
      <c r="F14" t="str">
        <f>IFERROR(VLOOKUP(ROW($A13)&amp;F$1,Лист2!$B$1:$E$113,4,0),"")</f>
        <v>коллективная</v>
      </c>
    </row>
    <row r="15" spans="1:6" x14ac:dyDescent="0.25">
      <c r="A15" t="str">
        <f>IFERROR(VLOOKUP(ROW($A14)&amp;A$1,Лист2!$B$1:$E$113,4,0),"")</f>
        <v>«КОНСТАНТИНОВСКОЕ» СЕЛЬХОЗПРЕДПРИЯТИЕ (ООО)</v>
      </c>
      <c r="B15" t="str">
        <f>IFERROR(VLOOKUP(ROW($A14)&amp;B$1,Лист2!$B$1:$E$113,4,0),"")</f>
        <v>361504, Кабардино-Балкарская Республика, Баксанский р-н, с. Кременчуг-Константиновское, ул. Садовая,</v>
      </c>
      <c r="C15" t="str">
        <f>IFERROR(VLOOKUP(ROW($A14)&amp;C$1,Лист2!$B$1:$E$113,4,0),"")</f>
        <v>Шульга Петр Алексеевич</v>
      </c>
      <c r="D15" t="str">
        <f>IFERROR(VLOOKUP(ROW($A14)&amp;D$1,Лист2!$B$1:$E$113,4,0),"")</f>
        <v>(906) 483-66-06</v>
      </c>
      <c r="E15" t="str">
        <f>IFERROR(VLOOKUP(ROW($A14)&amp;E$1,Лист2!$B$1:$E$113,4,0),"")</f>
        <v>выращивание зернобобовых культур</v>
      </c>
      <c r="F15" t="str">
        <f>IFERROR(VLOOKUP(ROW($A14)&amp;F$1,Лист2!$B$1:$E$113,4,0),"")</f>
        <v>частная</v>
      </c>
    </row>
    <row r="16" spans="1:6" x14ac:dyDescent="0.25">
      <c r="A16" t="str">
        <f>IFERROR(VLOOKUP(ROW($A15)&amp;A$1,Лист2!$B$1:$E$113,4,0),"")</f>
        <v>«КРАСНАЯ НИВА» СЕЛЬСКОХОЗЯЙСТВЕННЫЙ ПРОИЗВОДСТВЕННЫЙ КООПЕРАТИВ</v>
      </c>
      <c r="B16" t="str">
        <f>IFERROR(VLOOKUP(ROW($A15)&amp;B$1,Лист2!$B$1:$E$113,4,0),"")</f>
        <v>361103, Кабардино-Балкарская Республика, Майский р-н, стан. Котляревская, ул. Лебедевых, 73</v>
      </c>
      <c r="C16" t="str">
        <f>IFERROR(VLOOKUP(ROW($A15)&amp;C$1,Лист2!$B$1:$E$113,4,0),"")</f>
        <v>Небежев Салим Корнеевич</v>
      </c>
      <c r="D16" t="str">
        <f>IFERROR(VLOOKUP(ROW($A15)&amp;D$1,Лист2!$B$1:$E$113,4,0),"")</f>
        <v>(86633) 4-32-35, 4-32-32, 4-32-30</v>
      </c>
      <c r="E16" t="str">
        <f>IFERROR(VLOOKUP(ROW($A15)&amp;E$1,Лист2!$B$1:$E$113,4,0),"")</f>
        <v>выращивание зернобобовых культур; животноводство</v>
      </c>
      <c r="F16" t="str">
        <f>IFERROR(VLOOKUP(ROW($A15)&amp;F$1,Лист2!$B$1:$E$113,4,0),"")</f>
        <v>частная</v>
      </c>
    </row>
    <row r="17" spans="1:6" x14ac:dyDescent="0.25">
      <c r="A17" t="str">
        <f>IFERROR(VLOOKUP(ROW($A16)&amp;A$1,Лист2!$B$1:$E$113,4,0),"")</f>
        <v>«КУБИНСКИЙ» ПЛЕМЕННОЙ ПТИЦЕЗАВОД (ОАО)</v>
      </c>
      <c r="B17" t="str">
        <f>IFERROR(VLOOKUP(ROW($A16)&amp;B$1,Лист2!$B$1:$E$113,4,0),"")</f>
        <v>361511, Кабардино-Балкарская Республика, Баксанский р-н, с. Куба-Таба, ул. Советская, 5</v>
      </c>
      <c r="C17" t="str">
        <f>IFERROR(VLOOKUP(ROW($A16)&amp;C$1,Лист2!$B$1:$E$113,4,0),"")</f>
        <v/>
      </c>
      <c r="D17" t="str">
        <f>IFERROR(VLOOKUP(ROW($A16)&amp;D$1,Лист2!$B$1:$E$113,4,0),"")</f>
        <v>(86634) 3-52-19, 3-52-10</v>
      </c>
      <c r="E17" t="str">
        <f>IFERROR(VLOOKUP(ROW($A16)&amp;E$1,Лист2!$B$1:$E$113,4,0),"")</f>
        <v>выращивание зернобобовых культур</v>
      </c>
      <c r="F17" t="str">
        <f>IFERROR(VLOOKUP(ROW($A16)&amp;F$1,Лист2!$B$1:$E$113,4,0),"")</f>
        <v>федеральная</v>
      </c>
    </row>
    <row r="18" spans="1:6" x14ac:dyDescent="0.25">
      <c r="A18" t="str">
        <f>IFERROR(VLOOKUP(ROW($A17)&amp;A$1,Лист2!$B$1:$E$113,4,0),"")</f>
        <v/>
      </c>
      <c r="B18" t="str">
        <f>IFERROR(VLOOKUP(ROW($A17)&amp;B$1,Лист2!$B$1:$E$113,4,0),"")</f>
        <v/>
      </c>
      <c r="C18" t="str">
        <f>IFERROR(VLOOKUP(ROW($A17)&amp;C$1,Лист2!$B$1:$E$113,4,0),"")</f>
        <v/>
      </c>
      <c r="D18" t="str">
        <f>IFERROR(VLOOKUP(ROW($A17)&amp;D$1,Лист2!$B$1:$E$113,4,0),"")</f>
        <v/>
      </c>
      <c r="E18" t="str">
        <f>IFERROR(VLOOKUP(ROW($A17)&amp;E$1,Лист2!$B$1:$E$113,4,0),"")</f>
        <v/>
      </c>
      <c r="F18" t="str">
        <f>IFERROR(VLOOKUP(ROW($A17)&amp;F$1,Лист2!$B$1:$E$113,4,0),"")</f>
        <v/>
      </c>
    </row>
    <row r="19" spans="1:6" x14ac:dyDescent="0.25">
      <c r="A19">
        <f>MATCH(2&amp;A1,Сцеплено,0)</f>
        <v>8</v>
      </c>
      <c r="B19" t="str">
        <f>IFERROR(VLOOKUP(ROW($A18)&amp;B$1,Лист2!$B$1:$E$113,4,0),"")</f>
        <v/>
      </c>
      <c r="C19" t="str">
        <f>IFERROR(VLOOKUP(ROW($A18)&amp;C$1,Лист2!$B$1:$E$113,4,0),"")</f>
        <v/>
      </c>
      <c r="D19" t="str">
        <f>IFERROR(VLOOKUP(ROW($A18)&amp;D$1,Лист2!$B$1:$E$113,4,0),"")</f>
        <v/>
      </c>
      <c r="E19" t="str">
        <f>IFERROR(VLOOKUP(ROW($A18)&amp;E$1,Лист2!$B$1:$E$113,4,0),"")</f>
        <v/>
      </c>
      <c r="F19" t="str">
        <f>IFERROR(VLOOKUP(ROW($A18)&amp;F$1,Лист2!$B$1:$E$113,4,0),"")</f>
        <v/>
      </c>
    </row>
    <row r="20" spans="1:6" x14ac:dyDescent="0.25">
      <c r="A20" t="str">
        <f>IFERROR(VLOOKUP(ROW($A19)&amp;A$1,Лист2!$B$1:$E$113,4,0),"")</f>
        <v/>
      </c>
      <c r="B20" t="str">
        <f>IFERROR(VLOOKUP(ROW($A19)&amp;B$1,Лист2!$B$1:$E$113,4,0),"")</f>
        <v/>
      </c>
      <c r="C20" t="str">
        <f>IFERROR(VLOOKUP(ROW($A19)&amp;C$1,Лист2!$B$1:$E$113,4,0),"")</f>
        <v/>
      </c>
      <c r="D20" t="str">
        <f>IFERROR(VLOOKUP(ROW($A19)&amp;D$1,Лист2!$B$1:$E$113,4,0),"")</f>
        <v/>
      </c>
      <c r="E20" t="str">
        <f>IFERROR(VLOOKUP(ROW($A19)&amp;E$1,Лист2!$B$1:$E$113,4,0),"")</f>
        <v/>
      </c>
      <c r="F20" t="str">
        <f>IFERROR(VLOOKUP(ROW($A19)&amp;F$1,Лист2!$B$1:$E$113,4,0),"")</f>
        <v/>
      </c>
    </row>
    <row r="21" spans="1:6" x14ac:dyDescent="0.25">
      <c r="A21" t="str">
        <f>IFERROR(VLOOKUP(ROW($A20)&amp;A$1,Лист2!$B$1:$E$113,4,0),"")</f>
        <v/>
      </c>
      <c r="B21" t="str">
        <f>IFERROR(VLOOKUP(ROW($A20)&amp;B$1,Лист2!$B$1:$E$113,4,0),"")</f>
        <v/>
      </c>
      <c r="C21" t="str">
        <f>IFERROR(VLOOKUP(ROW($A20)&amp;C$1,Лист2!$B$1:$E$113,4,0),"")</f>
        <v/>
      </c>
      <c r="D21" t="str">
        <f>IFERROR(VLOOKUP(ROW($A20)&amp;D$1,Лист2!$B$1:$E$113,4,0),"")</f>
        <v/>
      </c>
      <c r="E21" t="str">
        <f>IFERROR(VLOOKUP(ROW($A20)&amp;E$1,Лист2!$B$1:$E$113,4,0),"")</f>
        <v/>
      </c>
      <c r="F21" t="str">
        <f>IFERROR(VLOOKUP(ROW($A20)&amp;F$1,Лист2!$B$1:$E$113,4,0),"")</f>
        <v/>
      </c>
    </row>
    <row r="22" spans="1:6" x14ac:dyDescent="0.25">
      <c r="A22" t="str">
        <f>IFERROR(VLOOKUP(ROW($A21)&amp;A$1,Лист2!$B$1:$E$113,4,0),"")</f>
        <v/>
      </c>
      <c r="B22" t="str">
        <f>IFERROR(VLOOKUP(ROW($A21)&amp;B$1,Лист2!$B$1:$E$113,4,0),"")</f>
        <v/>
      </c>
      <c r="C22" t="str">
        <f>IFERROR(VLOOKUP(ROW($A21)&amp;C$1,Лист2!$B$1:$E$113,4,0),"")</f>
        <v/>
      </c>
      <c r="D22" t="str">
        <f>IFERROR(VLOOKUP(ROW($A21)&amp;D$1,Лист2!$B$1:$E$113,4,0),"")</f>
        <v/>
      </c>
      <c r="E22" t="str">
        <f>IFERROR(VLOOKUP(ROW($A21)&amp;E$1,Лист2!$B$1:$E$113,4,0),"")</f>
        <v/>
      </c>
      <c r="F22" t="str">
        <f>IFERROR(VLOOKUP(ROW($A21)&amp;F$1,Лист2!$B$1:$E$113,4,0),"")</f>
        <v/>
      </c>
    </row>
    <row r="23" spans="1:6" x14ac:dyDescent="0.25">
      <c r="A23" t="str">
        <f>IFERROR(VLOOKUP(ROW($A22)&amp;A$1,Лист2!$B$1:$E$113,4,0),"")</f>
        <v/>
      </c>
      <c r="B23" t="str">
        <f>IFERROR(VLOOKUP(ROW($A22)&amp;B$1,Лист2!$B$1:$E$113,4,0),"")</f>
        <v/>
      </c>
      <c r="C23" t="str">
        <f>IFERROR(VLOOKUP(ROW($A22)&amp;C$1,Лист2!$B$1:$E$113,4,0),"")</f>
        <v/>
      </c>
      <c r="D23" t="str">
        <f>IFERROR(VLOOKUP(ROW($A22)&amp;D$1,Лист2!$B$1:$E$113,4,0),"")</f>
        <v/>
      </c>
      <c r="E23" t="str">
        <f>IFERROR(VLOOKUP(ROW($A22)&amp;E$1,Лист2!$B$1:$E$113,4,0),"")</f>
        <v/>
      </c>
      <c r="F23" t="str">
        <f>IFERROR(VLOOKUP(ROW($A22)&amp;F$1,Лист2!$B$1:$E$113,4,0),"")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A18" sqref="A18"/>
    </sheetView>
  </sheetViews>
  <sheetFormatPr defaultRowHeight="15" x14ac:dyDescent="0.25"/>
  <cols>
    <col min="1" max="6" width="21.5703125" customWidth="1"/>
  </cols>
  <sheetData>
    <row r="1" spans="1:6" x14ac:dyDescent="0.25">
      <c r="A1" s="2" t="s">
        <v>80</v>
      </c>
      <c r="B1" s="2" t="s">
        <v>81</v>
      </c>
      <c r="C1" s="2" t="s">
        <v>82</v>
      </c>
      <c r="D1" s="2" t="s">
        <v>83</v>
      </c>
      <c r="E1" s="2" t="s">
        <v>84</v>
      </c>
      <c r="F1" s="2" t="s">
        <v>85</v>
      </c>
    </row>
    <row r="2" spans="1:6" x14ac:dyDescent="0.25">
      <c r="A2" t="str">
        <f>INDEX(Лист2!$E$1:$E$113,MATCH(ROW(A1)&amp;A$1,Сцеплено,0),1)</f>
        <v>«АРД-М» ООО</v>
      </c>
      <c r="B2" t="str">
        <f>INDEX(Лист2!$E$1:$E$113,MATCH(ROW(B1)&amp;B$1,Сцеплено,0),1)</f>
        <v>361411, Кабардино-Балкарская Республика, Чегемский р-н, с. Нартан</v>
      </c>
      <c r="C2" t="str">
        <f>INDEX(Лист2!$E$1:$E$113,MATCH(ROW(C1)&amp;C$1,Сцеплено,0),1)</f>
        <v>Хагабанов Сафраил Хаутиевич</v>
      </c>
      <c r="D2" t="str">
        <f>INDEX(Лист2!$E$1:$E$113,MATCH(ROW(D1)&amp;D$1,Сцеплено,0),1)</f>
        <v>(86630) 4-12-95</v>
      </c>
      <c r="E2" t="str">
        <f>INDEX(Лист2!$E$1:$E$113,MATCH(ROW(E1)&amp;E$1,Сцеплено,0),1)</f>
        <v>зерноводство</v>
      </c>
      <c r="F2" t="str">
        <f>INDEX(Лист2!$E$1:$E$113,MATCH(ROW(F1)&amp;F$1,Сцеплено,0),1)</f>
        <v>частная</v>
      </c>
    </row>
    <row r="3" spans="1:6" x14ac:dyDescent="0.25">
      <c r="A3" t="str">
        <f>INDEX(Лист2!$E$1:$E$113,MATCH(ROW(A2)&amp;A$1,Сцеплено,0),1)</f>
        <v>«БАКСАНСКИЙ» ПЛОДОПИТОМНИК</v>
      </c>
      <c r="B3" t="str">
        <f>INDEX(Лист2!$E$1:$E$113,MATCH(ROW(B2)&amp;B$1,Сцеплено,0),1)</f>
        <v>361510, Кабардино-Балкарская Республика, Баксанский р-н, с. Псычох</v>
      </c>
      <c r="C3" t="str">
        <f>INDEX(Лист2!$E$1:$E$113,MATCH(ROW(C2)&amp;C$1,Сцеплено,0),1)</f>
        <v>Архестов Хасан Кадырович</v>
      </c>
      <c r="D3" t="str">
        <f>INDEX(Лист2!$E$1:$E$113,MATCH(ROW(D2)&amp;D$1,Сцеплено,0),1)</f>
        <v>(86634) 7-41-38, 7-41-48</v>
      </c>
      <c r="E3" t="str">
        <f>INDEX(Лист2!$E$1:$E$113,MATCH(ROW(E2)&amp;E$1,Сцеплено,0),1)</f>
        <v>выращивание плодово-ягодных культур</v>
      </c>
      <c r="F3" t="str">
        <f>INDEX(Лист2!$E$1:$E$113,MATCH(ROW(F2)&amp;F$1,Сцеплено,0),1)</f>
        <v>государственная</v>
      </c>
    </row>
    <row r="4" spans="1:6" x14ac:dyDescent="0.25">
      <c r="A4" t="str">
        <f>INDEX(Лист2!$E$1:$E$113,MATCH(ROW(A3)&amp;A$1,Сцеплено,0),1)</f>
        <v>«БЕЛОКАМЕНСКОЕ» СЕЛЬХОЗПРЕДПРИЯТИЕ (ООО)</v>
      </c>
      <c r="B4" t="str">
        <f>INDEX(Лист2!$E$1:$E$113,MATCH(ROW(B3)&amp;B$1,Сцеплено,0),1)</f>
        <v>361720, Кабардино-Балкарская Республика, Зольский р-н, с. Белокаменское, ул. Центральная, 1</v>
      </c>
      <c r="C4" t="str">
        <f>INDEX(Лист2!$E$1:$E$113,MATCH(ROW(C3)&amp;C$1,Сцеплено,0),1)</f>
        <v>Шабатоков Резван Хасинович</v>
      </c>
      <c r="D4" t="str">
        <f>INDEX(Лист2!$E$1:$E$113,MATCH(ROW(D3)&amp;D$1,Сцеплено,0),1)</f>
        <v>(86637) 7-57-18</v>
      </c>
      <c r="E4" t="str">
        <f>INDEX(Лист2!$E$1:$E$113,MATCH(ROW(E3)&amp;E$1,Сцеплено,0),1)</f>
        <v>выращивание зернобобовых культур; животноводство молочное</v>
      </c>
      <c r="F4" t="str">
        <f>INDEX(Лист2!$E$1:$E$113,MATCH(ROW(F3)&amp;F$1,Сцеплено,0),1)</f>
        <v>частная</v>
      </c>
    </row>
    <row r="5" spans="1:6" x14ac:dyDescent="0.25">
      <c r="A5" t="str">
        <f>INDEX(Лист2!$E$1:$E$113,MATCH(ROW(A4)&amp;A$1,Сцеплено,0),1)</f>
        <v>«ВИНОГРАД» НАРОДНОЕ ПРЕДПРИЯТИЕ (ЗАО)</v>
      </c>
      <c r="B5" t="str">
        <f>INDEX(Лист2!$E$1:$E$113,MATCH(ROW(B4)&amp;B$1,Сцеплено,0),1)</f>
        <v>361044, Кабардино-Балкарская Республика, г. Прохладный, ул. Горького, 59</v>
      </c>
      <c r="C5" t="str">
        <f>INDEX(Лист2!$E$1:$E$113,MATCH(ROW(C4)&amp;C$1,Сцеплено,0),1)</f>
        <v>Тхалиджоков Сафарби Лионович</v>
      </c>
      <c r="D5" t="str">
        <f>INDEX(Лист2!$E$1:$E$113,MATCH(ROW(D4)&amp;D$1,Сцеплено,0),1)</f>
        <v>(86631) 7-74-20, 7-70-50, 7-78-38</v>
      </c>
      <c r="E5" t="str">
        <f>INDEX(Лист2!$E$1:$E$113,MATCH(ROW(E4)&amp;E$1,Сцеплено,0),1)</f>
        <v>виноградарство; животноводство</v>
      </c>
      <c r="F5" t="str">
        <f>INDEX(Лист2!$E$1:$E$113,MATCH(ROW(F4)&amp;F$1,Сцеплено,0),1)</f>
        <v>частная</v>
      </c>
    </row>
    <row r="6" spans="1:6" x14ac:dyDescent="0.25">
      <c r="A6" t="str">
        <f>INDEX(Лист2!$E$1:$E$113,MATCH(ROW(A5)&amp;A$1,Сцеплено,0),1)</f>
        <v>«ВЛАДИМИР» ПРЕДПРИЯТИЕ</v>
      </c>
      <c r="B6" t="str">
        <f>INDEX(Лист2!$E$1:$E$113,MATCH(ROW(B5)&amp;B$1,Сцеплено,0),1)</f>
        <v>361405, Кабардино-Балкарская Республика, Чегемский р-н, с. Лечинкай</v>
      </c>
      <c r="C6" t="str">
        <f>INDEX(Лист2!$E$1:$E$113,MATCH(ROW(C5)&amp;C$1,Сцеплено,0),1)</f>
        <v>Дышеков Атмир Исуфович</v>
      </c>
      <c r="D6" t="str">
        <f>INDEX(Лист2!$E$1:$E$113,MATCH(ROW(D5)&amp;D$1,Сцеплено,0),1)</f>
        <v>(909) 491-21-02</v>
      </c>
      <c r="E6" t="str">
        <f>INDEX(Лист2!$E$1:$E$113,MATCH(ROW(E5)&amp;E$1,Сцеплено,0),1)</f>
        <v>животноводство</v>
      </c>
      <c r="F6" t="str">
        <f>INDEX(Лист2!$E$1:$E$113,MATCH(ROW(F5)&amp;F$1,Сцеплено,0),1)</f>
        <v>частная</v>
      </c>
    </row>
    <row r="7" spans="1:6" x14ac:dyDescent="0.25">
      <c r="A7" t="str">
        <f>INDEX(Лист2!$E$1:$E$113,MATCH(ROW(A6)&amp;A$1,Сцеплено,0),1)</f>
        <v>«ВОСХОД» ООО</v>
      </c>
      <c r="B7" t="str">
        <f>INDEX(Лист2!$E$1:$E$113,MATCH(ROW(B6)&amp;B$1,Сцеплено,0),1)</f>
        <v>361011, Кабардино-Балкарская Республика, Прохладненский р-н, с. Пролетарское</v>
      </c>
      <c r="C7" t="str">
        <f>INDEX(Лист2!$E$1:$E$113,MATCH(ROW(C6)&amp;C$1,Сцеплено,0),1)</f>
        <v>Кехер Олег Аликберович</v>
      </c>
      <c r="D7" t="str">
        <f>INDEX(Лист2!$E$1:$E$113,MATCH(ROW(D6)&amp;D$1,Сцеплено,0),1)</f>
        <v>(86631) 6-30-00</v>
      </c>
      <c r="E7" t="str">
        <f>INDEX(Лист2!$E$1:$E$113,MATCH(ROW(E6)&amp;E$1,Сцеплено,0),1)</f>
        <v>животноводство; растениеводство</v>
      </c>
      <c r="F7" t="str">
        <f>INDEX(Лист2!$E$1:$E$113,MATCH(ROW(F6)&amp;F$1,Сцеплено,0),1)</f>
        <v>частная</v>
      </c>
    </row>
    <row r="8" spans="1:6" x14ac:dyDescent="0.25">
      <c r="A8" t="str">
        <f>INDEX(Лист2!$E$1:$E$113,MATCH(ROW(A7)&amp;A$1,Сцеплено,0),1)</f>
        <v>«ДАЛЬНИЙ» СП. АДМИНИСТРАЦИЯ РАЙОНА</v>
      </c>
      <c r="B8" t="str">
        <f>INDEX(Лист2!$E$1:$E$113,MATCH(ROW(B7)&amp;B$1,Сцеплено,0),1)</f>
        <v>361013, Кабардино-Балкарская Республика, Прохладненский р-н, с. Дальнее</v>
      </c>
      <c r="C8" t="str">
        <f>INDEX(Лист2!$E$1:$E$113,MATCH(ROW(C7)&amp;C$1,Сцеплено,0),1)</f>
        <v>Гелястанов Мухтар Ахматович</v>
      </c>
      <c r="D8" t="str">
        <f>INDEX(Лист2!$E$1:$E$113,MATCH(ROW(D7)&amp;D$1,Сцеплено,0),1)</f>
        <v>(86631) 9-43-23</v>
      </c>
      <c r="E8" t="str">
        <f>INDEX(Лист2!$E$1:$E$113,MATCH(ROW(E7)&amp;E$1,Сцеплено,0),1)</f>
        <v>животноводство; растениеводство</v>
      </c>
      <c r="F8" t="str">
        <f>INDEX(Лист2!$E$1:$E$113,MATCH(ROW(F7)&amp;F$1,Сцеплено,0),1)</f>
        <v>государственная</v>
      </c>
    </row>
    <row r="9" spans="1:6" x14ac:dyDescent="0.25">
      <c r="A9" t="str">
        <f>INDEX(Лист2!$E$1:$E$113,MATCH(ROW(A8)&amp;A$1,Сцеплено,0),1)</f>
        <v>ЗАО ИМЕНИ БАЙСУЛТАНОВА</v>
      </c>
      <c r="B9" t="str">
        <f>INDEX(Лист2!$E$1:$E$113,MATCH(ROW(B8)&amp;B$1,Сцеплено,0),1)</f>
        <v>361424, Кабардино-Балкарская Республика, Чегемский р-н, с. Яникой, ул. Мечиева, 84</v>
      </c>
      <c r="C9" t="str">
        <f>INDEX(Лист2!$E$1:$E$113,MATCH(ROW(C8)&amp;C$1,Сцеплено,0),1)</f>
        <v>Кулиев Зафир Магомедович</v>
      </c>
      <c r="D9" t="str">
        <f>INDEX(Лист2!$E$1:$E$113,MATCH(ROW(D8)&amp;D$1,Сцеплено,0),1)</f>
        <v>(86630) 7-82-48; (928) 700-11-50</v>
      </c>
      <c r="E9" t="str">
        <f>INDEX(Лист2!$E$1:$E$113,MATCH(ROW(E8)&amp;E$1,Сцеплено,0),1)</f>
        <v>животноводство молочное</v>
      </c>
      <c r="F9" t="str">
        <f>INDEX(Лист2!$E$1:$E$113,MATCH(ROW(F8)&amp;F$1,Сцеплено,0),1)</f>
        <v>акционерная</v>
      </c>
    </row>
    <row r="10" spans="1:6" x14ac:dyDescent="0.25">
      <c r="A10" t="str">
        <f>INDEX(Лист2!$E$1:$E$113,MATCH(ROW(A9)&amp;A$1,Сцеплено,0),1)</f>
        <v>ЗАО ИМЕНИ КАЛАБЕКОВА</v>
      </c>
      <c r="B10" t="str">
        <f>INDEX(Лист2!$E$1:$E$113,MATCH(ROW(B9)&amp;B$1,Сцеплено,0),1)</f>
        <v>361416, Кабардино-Балкарская Республика, Чегемский р-н, с. Булунгу, ул. Кулиева, 45</v>
      </c>
      <c r="C10" t="str">
        <f>INDEX(Лист2!$E$1:$E$113,MATCH(ROW(C9)&amp;C$1,Сцеплено,0),1)</f>
        <v>Асманов К.М.</v>
      </c>
      <c r="D10" t="str">
        <f>INDEX(Лист2!$E$1:$E$113,MATCH(ROW(D9)&amp;D$1,Сцеплено,0),1)</f>
        <v>(86630) 9-43-44, 7-97-46</v>
      </c>
      <c r="E10" t="str">
        <f>INDEX(Лист2!$E$1:$E$113,MATCH(ROW(E9)&amp;E$1,Сцеплено,0),1)</f>
        <v>животноводство</v>
      </c>
      <c r="F10" t="str">
        <f>INDEX(Лист2!$E$1:$E$113,MATCH(ROW(F9)&amp;F$1,Сцеплено,0),1)</f>
        <v>акционерная</v>
      </c>
    </row>
    <row r="11" spans="1:6" x14ac:dyDescent="0.25">
      <c r="A11" t="str">
        <f>INDEX(Лист2!$E$1:$E$113,MATCH(ROW(A10)&amp;A$1,Сцеплено,0),1)</f>
        <v>«ЗАРЯ» ООО</v>
      </c>
      <c r="B11" t="str">
        <f>INDEX(Лист2!$E$1:$E$113,MATCH(ROW(B10)&amp;B$1,Сцеплено,0),1)</f>
        <v>361013, Кабардино-Балкарская Республика, Прохладненский р-н, с. Дальнее</v>
      </c>
      <c r="C11" t="str">
        <f>INDEX(Лист2!$E$1:$E$113,MATCH(ROW(C10)&amp;C$1,Сцеплено,0),1)</f>
        <v>Канихов Ахмет Наурбиевич</v>
      </c>
      <c r="D11" t="str">
        <f>INDEX(Лист2!$E$1:$E$113,MATCH(ROW(D10)&amp;D$1,Сцеплено,0),1)</f>
        <v>(86631) 7-01-53</v>
      </c>
      <c r="E11" t="str">
        <f>INDEX(Лист2!$E$1:$E$113,MATCH(ROW(E10)&amp;E$1,Сцеплено,0),1)</f>
        <v>животноводство; растениеводство</v>
      </c>
      <c r="F11" t="str">
        <f>INDEX(Лист2!$E$1:$E$113,MATCH(ROW(F10)&amp;F$1,Сцеплено,0),1)</f>
        <v>частная</v>
      </c>
    </row>
    <row r="12" spans="1:6" x14ac:dyDescent="0.25">
      <c r="A12" t="str">
        <f>INDEX(Лист2!$E$1:$E$113,MATCH(ROW(A11)&amp;A$1,Сцеплено,0),1)</f>
        <v>«КАМЫШОВАЯ БАЛКА» СЕЛЬХОЗПРЕДПРИЯТИЕ (ООО)</v>
      </c>
      <c r="B12" t="str">
        <f>INDEX(Лист2!$E$1:$E$113,MATCH(ROW(B11)&amp;B$1,Сцеплено,0),1)</f>
        <v>361715, Кабардино-Балкарская Республика, Зольский р-н, с. Камлюково, ул. Калмыкова, 54</v>
      </c>
      <c r="C12" t="str">
        <f>INDEX(Лист2!$E$1:$E$113,MATCH(ROW(C11)&amp;C$1,Сцеплено,0),1)</f>
        <v>Кимахов Гумарби Ксниублевич</v>
      </c>
      <c r="D12" t="str">
        <f>INDEX(Лист2!$E$1:$E$113,MATCH(ROW(D11)&amp;D$1,Сцеплено,0),1)</f>
        <v>(86637) 7-33-30</v>
      </c>
      <c r="E12" t="str">
        <f>INDEX(Лист2!$E$1:$E$113,MATCH(ROW(E11)&amp;E$1,Сцеплено,0),1)</f>
        <v>растениеводство</v>
      </c>
      <c r="F12" t="str">
        <f>INDEX(Лист2!$E$1:$E$113,MATCH(ROW(F11)&amp;F$1,Сцеплено,0),1)</f>
        <v>частная</v>
      </c>
    </row>
    <row r="13" spans="1:6" x14ac:dyDescent="0.25">
      <c r="A13" t="str">
        <f>INDEX(Лист2!$E$1:$E$113,MATCH(ROW(A12)&amp;A$1,Сцеплено,0),1)</f>
        <v>«КАСАЕВО» СЕЛЬСКОХОЗЯЙСТВЕННЫЙ ПРОИЗВОДСТВЕННЫЙ КООПЕРАТИВ</v>
      </c>
      <c r="B13" t="str">
        <f>INDEX(Лист2!$E$1:$E$113,MATCH(ROW(B12)&amp;B$1,Сцеплено,0),1)</f>
        <v>361503, Кабардино-Балкарская Республика, Баксанский р-н, с. Баксаненок, ул. Березгова, 120</v>
      </c>
      <c r="C13" t="str">
        <f>INDEX(Лист2!$E$1:$E$113,MATCH(ROW(C12)&amp;C$1,Сцеплено,0),1)</f>
        <v>Говоров Сергей Анатольевич</v>
      </c>
      <c r="D13" t="str">
        <f>INDEX(Лист2!$E$1:$E$113,MATCH(ROW(D12)&amp;D$1,Сцеплено,0),1)</f>
        <v>(86634) 3-61-79; (926) 690-61-65</v>
      </c>
      <c r="E13" t="str">
        <f>INDEX(Лист2!$E$1:$E$113,MATCH(ROW(E12)&amp;E$1,Сцеплено,0),1)</f>
        <v>выращивание зернобобовых культур</v>
      </c>
      <c r="F13" t="str">
        <f>INDEX(Лист2!$E$1:$E$113,MATCH(ROW(F12)&amp;F$1,Сцеплено,0),1)</f>
        <v>частная</v>
      </c>
    </row>
    <row r="14" spans="1:6" x14ac:dyDescent="0.25">
      <c r="A14" t="str">
        <f>INDEX(Лист2!$E$1:$E$113,MATCH(ROW(A13)&amp;A$1,Сцеплено,0),1)</f>
        <v>КОЛХОЗ ИМЕНИ ПЕТРОВЫХ</v>
      </c>
      <c r="B14" t="str">
        <f>INDEX(Лист2!$E$1:$E$113,MATCH(ROW(B13)&amp;B$1,Сцеплено,0),1)</f>
        <v>361015, Кабардино-Балкарская Республика, Прохладненский р-н, стан. Ека-териноградская, ул. Ленина, 3</v>
      </c>
      <c r="C14" t="str">
        <f>INDEX(Лист2!$E$1:$E$113,MATCH(ROW(C13)&amp;C$1,Сцеплено,0),1)</f>
        <v>Лобко Александр Викторович</v>
      </c>
      <c r="D14" t="str">
        <f>INDEX(Лист2!$E$1:$E$113,MATCH(ROW(D13)&amp;D$1,Сцеплено,0),1)</f>
        <v>(86631) 7-81-60, 7-85-65</v>
      </c>
      <c r="E14" t="str">
        <f>INDEX(Лист2!$E$1:$E$113,MATCH(ROW(E13)&amp;E$1,Сцеплено,0),1)</f>
        <v>зерноводство</v>
      </c>
      <c r="F14" t="str">
        <f>INDEX(Лист2!$E$1:$E$113,MATCH(ROW(F13)&amp;F$1,Сцеплено,0),1)</f>
        <v>коллективная</v>
      </c>
    </row>
    <row r="15" spans="1:6" x14ac:dyDescent="0.25">
      <c r="A15" t="str">
        <f>INDEX(Лист2!$E$1:$E$113,MATCH(ROW(A14)&amp;A$1,Сцеплено,0),1)</f>
        <v>«КОНСТАНТИНОВСКОЕ» СЕЛЬХОЗПРЕДПРИЯТИЕ (ООО)</v>
      </c>
      <c r="B15" t="str">
        <f>INDEX(Лист2!$E$1:$E$113,MATCH(ROW(B14)&amp;B$1,Сцеплено,0),1)</f>
        <v>361504, Кабардино-Балкарская Республика, Баксанский р-н, с. Кременчуг-Константиновское, ул. Садовая,</v>
      </c>
      <c r="C15" t="str">
        <f>INDEX(Лист2!$E$1:$E$113,MATCH(ROW(C14)&amp;C$1,Сцеплено,0),1)</f>
        <v>Шульга Петр Алексеевич</v>
      </c>
      <c r="D15" t="str">
        <f>INDEX(Лист2!$E$1:$E$113,MATCH(ROW(D14)&amp;D$1,Сцеплено,0),1)</f>
        <v>(906) 483-66-06</v>
      </c>
      <c r="E15" t="str">
        <f>INDEX(Лист2!$E$1:$E$113,MATCH(ROW(E14)&amp;E$1,Сцеплено,0),1)</f>
        <v>выращивание зернобобовых культур</v>
      </c>
      <c r="F15" t="str">
        <f>INDEX(Лист2!$E$1:$E$113,MATCH(ROW(F14)&amp;F$1,Сцеплено,0),1)</f>
        <v>частная</v>
      </c>
    </row>
    <row r="16" spans="1:6" x14ac:dyDescent="0.25">
      <c r="A16" t="str">
        <f>INDEX(Лист2!$E$1:$E$113,MATCH(ROW(A15)&amp;A$1,Сцеплено,0),1)</f>
        <v>«КРАСНАЯ НИВА» СЕЛЬСКОХОЗЯЙСТВЕННЫЙ ПРОИЗВОДСТВЕННЫЙ КООПЕРАТИВ</v>
      </c>
      <c r="B16" t="str">
        <f>INDEX(Лист2!$E$1:$E$113,MATCH(ROW(B15)&amp;B$1,Сцеплено,0),1)</f>
        <v>361103, Кабардино-Балкарская Республика, Майский р-н, стан. Котляревская, ул. Лебедевых, 73</v>
      </c>
      <c r="C16" t="str">
        <f>INDEX(Лист2!$E$1:$E$113,MATCH(ROW(C15)&amp;C$1,Сцеплено,0),1)</f>
        <v>Небежев Салим Корнеевич</v>
      </c>
      <c r="D16" t="str">
        <f>INDEX(Лист2!$E$1:$E$113,MATCH(ROW(D15)&amp;D$1,Сцеплено,0),1)</f>
        <v>(86633) 4-32-35, 4-32-32, 4-32-30</v>
      </c>
      <c r="E16" t="str">
        <f>INDEX(Лист2!$E$1:$E$113,MATCH(ROW(E15)&amp;E$1,Сцеплено,0),1)</f>
        <v>выращивание зернобобовых культур; животноводство</v>
      </c>
      <c r="F16" t="str">
        <f>INDEX(Лист2!$E$1:$E$113,MATCH(ROW(F15)&amp;F$1,Сцеплено,0),1)</f>
        <v>частная</v>
      </c>
    </row>
    <row r="17" spans="1:6" x14ac:dyDescent="0.25">
      <c r="A17" t="str">
        <f>INDEX(Лист2!$E$1:$E$113,MATCH(ROW(A16)&amp;A$1,Сцеплено,0),1)</f>
        <v>«КУБИНСКИЙ» ПЛЕМЕННОЙ ПТИЦЕЗАВОД (ОАО)</v>
      </c>
      <c r="B17" t="str">
        <f>INDEX(Лист2!$E$1:$E$113,MATCH(ROW(B16)&amp;B$1,Сцеплено,0),1)</f>
        <v>361511, Кабардино-Балкарская Республика, Баксанский р-н, с. Куба-Таба, ул. Советская, 5</v>
      </c>
      <c r="C17" t="e">
        <f>INDEX(Лист2!$E$1:$E$113,MATCH(ROW(C16)&amp;C$1,Сцеплено,0),1)</f>
        <v>#N/A</v>
      </c>
      <c r="D17" t="str">
        <f>INDEX(Лист2!$E$1:$E$113,MATCH(ROW(D16)&amp;D$1,Сцеплено,0),1)</f>
        <v>(86634) 3-52-19, 3-52-10</v>
      </c>
      <c r="E17" t="str">
        <f>INDEX(Лист2!$E$1:$E$113,MATCH(ROW(E16)&amp;E$1,Сцеплено,0),1)</f>
        <v>выращивание зернобобовых культур</v>
      </c>
      <c r="F17" t="str">
        <f>INDEX(Лист2!$E$1:$E$113,MATCH(ROW(F16)&amp;F$1,Сцеплено,0),1)</f>
        <v>федеральная</v>
      </c>
    </row>
    <row r="18" spans="1:6" x14ac:dyDescent="0.25">
      <c r="A18" t="e">
        <f>INDEX(Лист2!$E$1:$E$113,MATCH(ROW(A17)&amp;A$1,Сцеплено,0),1)</f>
        <v>#N/A</v>
      </c>
      <c r="B18" t="e">
        <f>INDEX(Лист2!$E$1:$E$113,MATCH(ROW(B17)&amp;B$1,Сцеплено,0),1)</f>
        <v>#N/A</v>
      </c>
      <c r="C18" t="e">
        <f>INDEX(Лист2!$E$1:$E$113,MATCH(ROW(C17)&amp;C$1,Сцеплено,0),1)</f>
        <v>#N/A</v>
      </c>
      <c r="D18" t="e">
        <f>INDEX(Лист2!$E$1:$E$113,MATCH(ROW(D17)&amp;D$1,Сцеплено,0),1)</f>
        <v>#N/A</v>
      </c>
      <c r="E18" t="e">
        <f>INDEX(Лист2!$E$1:$E$113,MATCH(ROW(E17)&amp;E$1,Сцеплено,0),1)</f>
        <v>#N/A</v>
      </c>
      <c r="F18" t="e">
        <f>INDEX(Лист2!$E$1:$E$113,MATCH(ROW(F17)&amp;F$1,Сцеплено,0),1)</f>
        <v>#N/A</v>
      </c>
    </row>
    <row r="19" spans="1:6" x14ac:dyDescent="0.25">
      <c r="A19" t="e">
        <f>INDEX(Лист2!$E$1:$E$113,MATCH(ROW(A18)&amp;A$1,Сцеплено,0),1)</f>
        <v>#N/A</v>
      </c>
      <c r="B19" t="e">
        <f>INDEX(Лист2!$E$1:$E$113,MATCH(ROW(B18)&amp;B$1,Сцеплено,0),1)</f>
        <v>#N/A</v>
      </c>
      <c r="C19" t="e">
        <f>INDEX(Лист2!$E$1:$E$113,MATCH(ROW(C18)&amp;C$1,Сцеплено,0),1)</f>
        <v>#N/A</v>
      </c>
      <c r="D19" t="e">
        <f>INDEX(Лист2!$E$1:$E$113,MATCH(ROW(D18)&amp;D$1,Сцеплено,0),1)</f>
        <v>#N/A</v>
      </c>
      <c r="E19" t="e">
        <f>INDEX(Лист2!$E$1:$E$113,MATCH(ROW(E18)&amp;E$1,Сцеплено,0),1)</f>
        <v>#N/A</v>
      </c>
      <c r="F19" t="e">
        <f>INDEX(Лист2!$E$1:$E$113,MATCH(ROW(F18)&amp;F$1,Сцеплено,0),1)</f>
        <v>#N/A</v>
      </c>
    </row>
    <row r="20" spans="1:6" x14ac:dyDescent="0.25">
      <c r="A20" t="e">
        <f>INDEX(Лист2!$E$1:$E$113,MATCH(ROW(A19)&amp;A$1,Сцеплено,0),1)</f>
        <v>#N/A</v>
      </c>
      <c r="B20" t="e">
        <f>INDEX(Лист2!$E$1:$E$113,MATCH(ROW(B19)&amp;B$1,Сцеплено,0),1)</f>
        <v>#N/A</v>
      </c>
      <c r="C20" t="e">
        <f>INDEX(Лист2!$E$1:$E$113,MATCH(ROW(C19)&amp;C$1,Сцеплено,0),1)</f>
        <v>#N/A</v>
      </c>
      <c r="D20" t="e">
        <f>INDEX(Лист2!$E$1:$E$113,MATCH(ROW(D19)&amp;D$1,Сцеплено,0),1)</f>
        <v>#N/A</v>
      </c>
      <c r="E20" t="e">
        <f>INDEX(Лист2!$E$1:$E$113,MATCH(ROW(E19)&amp;E$1,Сцеплено,0),1)</f>
        <v>#N/A</v>
      </c>
      <c r="F20" t="e">
        <f>INDEX(Лист2!$E$1:$E$113,MATCH(ROW(F19)&amp;F$1,Сцеплено,0),1)</f>
        <v>#N/A</v>
      </c>
    </row>
    <row r="21" spans="1:6" x14ac:dyDescent="0.25">
      <c r="A21" t="e">
        <f>INDEX(Лист2!$E$1:$E$113,MATCH(ROW(A20)&amp;A$1,Сцеплено,0),1)</f>
        <v>#N/A</v>
      </c>
      <c r="B21" t="e">
        <f>INDEX(Лист2!$E$1:$E$113,MATCH(ROW(B20)&amp;B$1,Сцеплено,0),1)</f>
        <v>#N/A</v>
      </c>
      <c r="C21" t="e">
        <f>INDEX(Лист2!$E$1:$E$113,MATCH(ROW(C20)&amp;C$1,Сцеплено,0),1)</f>
        <v>#N/A</v>
      </c>
      <c r="D21" t="e">
        <f>INDEX(Лист2!$E$1:$E$113,MATCH(ROW(D20)&amp;D$1,Сцеплено,0),1)</f>
        <v>#N/A</v>
      </c>
      <c r="E21" t="e">
        <f>INDEX(Лист2!$E$1:$E$113,MATCH(ROW(E20)&amp;E$1,Сцеплено,0),1)</f>
        <v>#N/A</v>
      </c>
      <c r="F21" t="e">
        <f>INDEX(Лист2!$E$1:$E$113,MATCH(ROW(F20)&amp;F$1,Сцеплено,0),1)</f>
        <v>#N/A</v>
      </c>
    </row>
    <row r="22" spans="1:6" x14ac:dyDescent="0.25">
      <c r="A22" t="e">
        <f>INDEX(Лист2!$E$1:$E$113,MATCH(ROW(A21)&amp;A$1,Сцеплено,0),1)</f>
        <v>#N/A</v>
      </c>
      <c r="B22" t="e">
        <f>INDEX(Лист2!$E$1:$E$113,MATCH(ROW(B21)&amp;B$1,Сцеплено,0),1)</f>
        <v>#N/A</v>
      </c>
      <c r="C22" t="e">
        <f>INDEX(Лист2!$E$1:$E$113,MATCH(ROW(C21)&amp;C$1,Сцеплено,0),1)</f>
        <v>#N/A</v>
      </c>
      <c r="D22" t="e">
        <f>INDEX(Лист2!$E$1:$E$113,MATCH(ROW(D21)&amp;D$1,Сцеплено,0),1)</f>
        <v>#N/A</v>
      </c>
      <c r="E22" t="e">
        <f>INDEX(Лист2!$E$1:$E$113,MATCH(ROW(E21)&amp;E$1,Сцеплено,0),1)</f>
        <v>#N/A</v>
      </c>
      <c r="F22" t="e">
        <f>INDEX(Лист2!$E$1:$E$113,MATCH(ROW(F21)&amp;F$1,Сцеплено,0),1)</f>
        <v>#N/A</v>
      </c>
    </row>
    <row r="23" spans="1:6" x14ac:dyDescent="0.25">
      <c r="A23" t="e">
        <f>INDEX(Лист2!$E$1:$E$113,MATCH(ROW(A22)&amp;A$1,Сцеплено,0),1)</f>
        <v>#N/A</v>
      </c>
      <c r="B23" t="e">
        <f>INDEX(Лист2!$E$1:$E$113,MATCH(ROW(B22)&amp;B$1,Сцеплено,0),1)</f>
        <v>#N/A</v>
      </c>
      <c r="C23" t="e">
        <f>INDEX(Лист2!$E$1:$E$113,MATCH(ROW(C22)&amp;C$1,Сцеплено,0),1)</f>
        <v>#N/A</v>
      </c>
      <c r="D23" t="e">
        <f>INDEX(Лист2!$E$1:$E$113,MATCH(ROW(D22)&amp;D$1,Сцеплено,0),1)</f>
        <v>#N/A</v>
      </c>
      <c r="E23" t="e">
        <f>INDEX(Лист2!$E$1:$E$113,MATCH(ROW(E22)&amp;E$1,Сцеплено,0),1)</f>
        <v>#N/A</v>
      </c>
      <c r="F23" t="e">
        <f>INDEX(Лист2!$E$1:$E$113,MATCH(ROW(F22)&amp;F$1,Сцеплено,0),1)</f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3"/>
  <sheetViews>
    <sheetView workbookViewId="0">
      <selection activeCell="A6" sqref="A6"/>
    </sheetView>
  </sheetViews>
  <sheetFormatPr defaultRowHeight="15" x14ac:dyDescent="0.25"/>
  <cols>
    <col min="1" max="1" width="109" customWidth="1"/>
    <col min="2" max="2" width="8.7109375" customWidth="1"/>
    <col min="3" max="3" width="10.42578125" customWidth="1"/>
    <col min="4" max="4" width="21.5703125" customWidth="1"/>
  </cols>
  <sheetData>
    <row r="1" spans="1:5" x14ac:dyDescent="0.25">
      <c r="A1" s="1" t="s">
        <v>1</v>
      </c>
      <c r="B1" s="1" t="str">
        <f>C1&amp;D1</f>
        <v>1Название компании</v>
      </c>
      <c r="C1" s="1">
        <f>COUNTIF($D$1:D1,D1)</f>
        <v>1</v>
      </c>
      <c r="D1" t="str">
        <f>IF(ISBLANK($A1),"",IFERROR(MID($A1,1,SEARCH(":",$A1)-1),"Название компании"))</f>
        <v>Название компании</v>
      </c>
      <c r="E1" t="str">
        <f>IFERROR(MID($A1,SEARCH(":",$A1)+2,100),$A1)</f>
        <v>«АРД-М» ООО</v>
      </c>
    </row>
    <row r="2" spans="1:5" x14ac:dyDescent="0.25">
      <c r="A2" s="1" t="s">
        <v>2</v>
      </c>
      <c r="B2" s="1" t="str">
        <f t="shared" ref="B2:B65" si="0">C2&amp;D2</f>
        <v>1Адрес</v>
      </c>
      <c r="C2" s="1">
        <f>COUNTIF($D$1:D2,D2)</f>
        <v>1</v>
      </c>
      <c r="D2" t="str">
        <f t="shared" ref="D2:D65" si="1">IF(ISBLANK($A2),"",IFERROR(MID($A2,1,SEARCH(":",$A2)-1),"Название компании"))</f>
        <v>Адрес</v>
      </c>
      <c r="E2" t="str">
        <f t="shared" ref="E2:E65" si="2">IFERROR(MID($A2,SEARCH(":",$A2)+2,100),$A2)</f>
        <v>361411, Кабардино-Балкарская Республика, Чегемский р-н, с. Нартан</v>
      </c>
    </row>
    <row r="3" spans="1:5" x14ac:dyDescent="0.25">
      <c r="A3" s="1" t="s">
        <v>3</v>
      </c>
      <c r="B3" s="1" t="str">
        <f t="shared" si="0"/>
        <v>1Руководитель</v>
      </c>
      <c r="C3" s="1">
        <f>COUNTIF($D$1:D3,D3)</f>
        <v>1</v>
      </c>
      <c r="D3" t="str">
        <f t="shared" si="1"/>
        <v>Руководитель</v>
      </c>
      <c r="E3" t="str">
        <f t="shared" si="2"/>
        <v>Хагабанов Сафраил Хаутиевич</v>
      </c>
    </row>
    <row r="4" spans="1:5" x14ac:dyDescent="0.25">
      <c r="A4" s="1" t="s">
        <v>4</v>
      </c>
      <c r="B4" s="1" t="str">
        <f t="shared" si="0"/>
        <v>1Телефон</v>
      </c>
      <c r="C4" s="1">
        <f>COUNTIF($D$1:D4,D4)</f>
        <v>1</v>
      </c>
      <c r="D4" t="str">
        <f t="shared" si="1"/>
        <v>Телефон</v>
      </c>
      <c r="E4" t="str">
        <f t="shared" si="2"/>
        <v>(86630) 4-12-95</v>
      </c>
    </row>
    <row r="5" spans="1:5" x14ac:dyDescent="0.25">
      <c r="A5" s="1" t="s">
        <v>5</v>
      </c>
      <c r="B5" s="1" t="str">
        <f t="shared" si="0"/>
        <v>1Направление деятельности</v>
      </c>
      <c r="C5" s="1">
        <f>COUNTIF($D$1:D5,D5)</f>
        <v>1</v>
      </c>
      <c r="D5" t="str">
        <f t="shared" si="1"/>
        <v>Направление деятельности</v>
      </c>
      <c r="E5" t="str">
        <f t="shared" si="2"/>
        <v>зерноводство</v>
      </c>
    </row>
    <row r="6" spans="1:5" x14ac:dyDescent="0.25">
      <c r="A6" s="1" t="s">
        <v>0</v>
      </c>
      <c r="B6" s="1" t="str">
        <f t="shared" si="0"/>
        <v>1Собственность</v>
      </c>
      <c r="C6" s="1">
        <f>COUNTIF($D$1:D6,D6)</f>
        <v>1</v>
      </c>
      <c r="D6" t="str">
        <f t="shared" si="1"/>
        <v>Собственность</v>
      </c>
      <c r="E6" t="str">
        <f t="shared" si="2"/>
        <v>частная</v>
      </c>
    </row>
    <row r="7" spans="1:5" x14ac:dyDescent="0.25">
      <c r="A7" s="1"/>
      <c r="B7" s="1" t="str">
        <f t="shared" si="0"/>
        <v>1</v>
      </c>
      <c r="C7" s="1">
        <f>COUNTIF($D$1:D7,D7)</f>
        <v>1</v>
      </c>
      <c r="D7" t="str">
        <f t="shared" si="1"/>
        <v/>
      </c>
      <c r="E7">
        <f t="shared" si="2"/>
        <v>0</v>
      </c>
    </row>
    <row r="8" spans="1:5" x14ac:dyDescent="0.25">
      <c r="A8" s="1" t="s">
        <v>6</v>
      </c>
      <c r="B8" s="1" t="str">
        <f t="shared" si="0"/>
        <v>2Название компании</v>
      </c>
      <c r="C8" s="1">
        <f>COUNTIF($D$1:D8,D8)</f>
        <v>2</v>
      </c>
      <c r="D8" t="str">
        <f t="shared" si="1"/>
        <v>Название компании</v>
      </c>
      <c r="E8" t="str">
        <f t="shared" si="2"/>
        <v>«БАКСАНСКИЙ» ПЛОДОПИТОМНИК</v>
      </c>
    </row>
    <row r="9" spans="1:5" x14ac:dyDescent="0.25">
      <c r="A9" s="1" t="s">
        <v>7</v>
      </c>
      <c r="B9" s="1" t="str">
        <f t="shared" si="0"/>
        <v>2Адрес</v>
      </c>
      <c r="C9" s="1">
        <f>COUNTIF($D$1:D9,D9)</f>
        <v>2</v>
      </c>
      <c r="D9" t="str">
        <f t="shared" si="1"/>
        <v>Адрес</v>
      </c>
      <c r="E9" t="str">
        <f t="shared" si="2"/>
        <v>361510, Кабардино-Балкарская Республика, Баксанский р-н, с. Псычох</v>
      </c>
    </row>
    <row r="10" spans="1:5" x14ac:dyDescent="0.25">
      <c r="A10" s="1" t="s">
        <v>8</v>
      </c>
      <c r="B10" s="1" t="str">
        <f t="shared" si="0"/>
        <v>2Руководитель</v>
      </c>
      <c r="C10" s="1">
        <f>COUNTIF($D$1:D10,D10)</f>
        <v>2</v>
      </c>
      <c r="D10" t="str">
        <f t="shared" si="1"/>
        <v>Руководитель</v>
      </c>
      <c r="E10" t="str">
        <f t="shared" si="2"/>
        <v>Архестов Хасан Кадырович</v>
      </c>
    </row>
    <row r="11" spans="1:5" x14ac:dyDescent="0.25">
      <c r="A11" s="1" t="s">
        <v>9</v>
      </c>
      <c r="B11" s="1" t="str">
        <f t="shared" si="0"/>
        <v>2Телефон</v>
      </c>
      <c r="C11" s="1">
        <f>COUNTIF($D$1:D11,D11)</f>
        <v>2</v>
      </c>
      <c r="D11" t="str">
        <f t="shared" si="1"/>
        <v>Телефон</v>
      </c>
      <c r="E11" t="str">
        <f t="shared" si="2"/>
        <v>(86634) 7-41-38, 7-41-48</v>
      </c>
    </row>
    <row r="12" spans="1:5" x14ac:dyDescent="0.25">
      <c r="A12" s="1" t="s">
        <v>10</v>
      </c>
      <c r="B12" s="1" t="str">
        <f t="shared" si="0"/>
        <v>2Направление деятельности</v>
      </c>
      <c r="C12" s="1">
        <f>COUNTIF($D$1:D12,D12)</f>
        <v>2</v>
      </c>
      <c r="D12" t="str">
        <f t="shared" si="1"/>
        <v>Направление деятельности</v>
      </c>
      <c r="E12" t="str">
        <f t="shared" si="2"/>
        <v>выращивание плодово-ягодных культур</v>
      </c>
    </row>
    <row r="13" spans="1:5" x14ac:dyDescent="0.25">
      <c r="A13" s="1" t="s">
        <v>11</v>
      </c>
      <c r="B13" s="1" t="str">
        <f t="shared" si="0"/>
        <v>2Собственность</v>
      </c>
      <c r="C13" s="1">
        <f>COUNTIF($D$1:D13,D13)</f>
        <v>2</v>
      </c>
      <c r="D13" t="str">
        <f t="shared" si="1"/>
        <v>Собственность</v>
      </c>
      <c r="E13" t="str">
        <f t="shared" si="2"/>
        <v>государственная</v>
      </c>
    </row>
    <row r="14" spans="1:5" x14ac:dyDescent="0.25">
      <c r="A14" s="1"/>
      <c r="B14" s="1" t="str">
        <f t="shared" si="0"/>
        <v>2</v>
      </c>
      <c r="C14" s="1">
        <f>COUNTIF($D$1:D14,D14)</f>
        <v>2</v>
      </c>
      <c r="D14" t="str">
        <f t="shared" si="1"/>
        <v/>
      </c>
      <c r="E14">
        <f t="shared" si="2"/>
        <v>0</v>
      </c>
    </row>
    <row r="15" spans="1:5" x14ac:dyDescent="0.25">
      <c r="A15" s="1" t="s">
        <v>12</v>
      </c>
      <c r="B15" s="1" t="str">
        <f t="shared" si="0"/>
        <v>3Название компании</v>
      </c>
      <c r="C15" s="1">
        <f>COUNTIF($D$1:D15,D15)</f>
        <v>3</v>
      </c>
      <c r="D15" t="str">
        <f t="shared" si="1"/>
        <v>Название компании</v>
      </c>
      <c r="E15" t="str">
        <f t="shared" si="2"/>
        <v>«БЕЛОКАМЕНСКОЕ» СЕЛЬХОЗПРЕДПРИЯТИЕ (ООО)</v>
      </c>
    </row>
    <row r="16" spans="1:5" x14ac:dyDescent="0.25">
      <c r="A16" s="1" t="s">
        <v>13</v>
      </c>
      <c r="B16" s="1" t="str">
        <f t="shared" si="0"/>
        <v>3Адрес</v>
      </c>
      <c r="C16" s="1">
        <f>COUNTIF($D$1:D16,D16)</f>
        <v>3</v>
      </c>
      <c r="D16" t="str">
        <f t="shared" si="1"/>
        <v>Адрес</v>
      </c>
      <c r="E16" t="str">
        <f t="shared" si="2"/>
        <v>361720, Кабардино-Балкарская Республика, Зольский р-н, с. Белокаменское, ул. Центральная, 1</v>
      </c>
    </row>
    <row r="17" spans="1:5" x14ac:dyDescent="0.25">
      <c r="A17" s="1" t="s">
        <v>14</v>
      </c>
      <c r="B17" s="1" t="str">
        <f t="shared" si="0"/>
        <v>3Руководитель</v>
      </c>
      <c r="C17" s="1">
        <f>COUNTIF($D$1:D17,D17)</f>
        <v>3</v>
      </c>
      <c r="D17" t="str">
        <f t="shared" si="1"/>
        <v>Руководитель</v>
      </c>
      <c r="E17" t="str">
        <f t="shared" si="2"/>
        <v>Шабатоков Резван Хасинович</v>
      </c>
    </row>
    <row r="18" spans="1:5" x14ac:dyDescent="0.25">
      <c r="A18" s="1" t="s">
        <v>15</v>
      </c>
      <c r="B18" s="1" t="str">
        <f t="shared" si="0"/>
        <v>3Телефон</v>
      </c>
      <c r="C18" s="1">
        <f>COUNTIF($D$1:D18,D18)</f>
        <v>3</v>
      </c>
      <c r="D18" t="str">
        <f t="shared" si="1"/>
        <v>Телефон</v>
      </c>
      <c r="E18" t="str">
        <f t="shared" si="2"/>
        <v>(86637) 7-57-18</v>
      </c>
    </row>
    <row r="19" spans="1:5" x14ac:dyDescent="0.25">
      <c r="A19" s="1" t="s">
        <v>16</v>
      </c>
      <c r="B19" s="1" t="str">
        <f t="shared" si="0"/>
        <v>3Направление деятельности</v>
      </c>
      <c r="C19" s="1">
        <f>COUNTIF($D$1:D19,D19)</f>
        <v>3</v>
      </c>
      <c r="D19" t="str">
        <f t="shared" si="1"/>
        <v>Направление деятельности</v>
      </c>
      <c r="E19" t="str">
        <f t="shared" si="2"/>
        <v>выращивание зернобобовых культур; животноводство молочное</v>
      </c>
    </row>
    <row r="20" spans="1:5" x14ac:dyDescent="0.25">
      <c r="A20" s="1" t="s">
        <v>0</v>
      </c>
      <c r="B20" s="1" t="str">
        <f t="shared" si="0"/>
        <v>3Собственность</v>
      </c>
      <c r="C20" s="1">
        <f>COUNTIF($D$1:D20,D20)</f>
        <v>3</v>
      </c>
      <c r="D20" t="str">
        <f t="shared" si="1"/>
        <v>Собственность</v>
      </c>
      <c r="E20" t="str">
        <f t="shared" si="2"/>
        <v>частная</v>
      </c>
    </row>
    <row r="21" spans="1:5" x14ac:dyDescent="0.25">
      <c r="A21" s="1"/>
      <c r="B21" s="1" t="str">
        <f t="shared" si="0"/>
        <v>3</v>
      </c>
      <c r="C21" s="1">
        <f>COUNTIF($D$1:D21,D21)</f>
        <v>3</v>
      </c>
      <c r="D21" t="str">
        <f t="shared" si="1"/>
        <v/>
      </c>
      <c r="E21">
        <f t="shared" si="2"/>
        <v>0</v>
      </c>
    </row>
    <row r="22" spans="1:5" x14ac:dyDescent="0.25">
      <c r="A22" s="1" t="s">
        <v>17</v>
      </c>
      <c r="B22" s="1" t="str">
        <f t="shared" si="0"/>
        <v>4Название компании</v>
      </c>
      <c r="C22" s="1">
        <f>COUNTIF($D$1:D22,D22)</f>
        <v>4</v>
      </c>
      <c r="D22" t="str">
        <f t="shared" si="1"/>
        <v>Название компании</v>
      </c>
      <c r="E22" t="str">
        <f t="shared" si="2"/>
        <v>«ВИНОГРАД» НАРОДНОЕ ПРЕДПРИЯТИЕ (ЗАО)</v>
      </c>
    </row>
    <row r="23" spans="1:5" x14ac:dyDescent="0.25">
      <c r="A23" s="1" t="s">
        <v>18</v>
      </c>
      <c r="B23" s="1" t="str">
        <f t="shared" si="0"/>
        <v>4Адрес</v>
      </c>
      <c r="C23" s="1">
        <f>COUNTIF($D$1:D23,D23)</f>
        <v>4</v>
      </c>
      <c r="D23" t="str">
        <f t="shared" si="1"/>
        <v>Адрес</v>
      </c>
      <c r="E23" t="str">
        <f t="shared" si="2"/>
        <v>361044, Кабардино-Балкарская Республика, г. Прохладный, ул. Горького, 59</v>
      </c>
    </row>
    <row r="24" spans="1:5" x14ac:dyDescent="0.25">
      <c r="A24" s="1" t="s">
        <v>19</v>
      </c>
      <c r="B24" s="1" t="str">
        <f t="shared" si="0"/>
        <v>4Руководитель</v>
      </c>
      <c r="C24" s="1">
        <f>COUNTIF($D$1:D24,D24)</f>
        <v>4</v>
      </c>
      <c r="D24" t="str">
        <f t="shared" si="1"/>
        <v>Руководитель</v>
      </c>
      <c r="E24" t="str">
        <f t="shared" si="2"/>
        <v>Тхалиджоков Сафарби Лионович</v>
      </c>
    </row>
    <row r="25" spans="1:5" x14ac:dyDescent="0.25">
      <c r="A25" s="1" t="s">
        <v>20</v>
      </c>
      <c r="B25" s="1" t="str">
        <f t="shared" si="0"/>
        <v>4Телефон</v>
      </c>
      <c r="C25" s="1">
        <f>COUNTIF($D$1:D25,D25)</f>
        <v>4</v>
      </c>
      <c r="D25" t="str">
        <f t="shared" si="1"/>
        <v>Телефон</v>
      </c>
      <c r="E25" t="str">
        <f t="shared" si="2"/>
        <v>(86631) 7-74-20, 7-70-50, 7-78-38</v>
      </c>
    </row>
    <row r="26" spans="1:5" x14ac:dyDescent="0.25">
      <c r="A26" s="1" t="s">
        <v>21</v>
      </c>
      <c r="B26" s="1" t="str">
        <f t="shared" si="0"/>
        <v>1Факс</v>
      </c>
      <c r="C26" s="1">
        <f>COUNTIF($D$1:D26,D26)</f>
        <v>1</v>
      </c>
      <c r="D26" t="str">
        <f t="shared" si="1"/>
        <v>Факс</v>
      </c>
      <c r="E26" t="str">
        <f t="shared" si="2"/>
        <v>(86631)7-71-50</v>
      </c>
    </row>
    <row r="27" spans="1:5" x14ac:dyDescent="0.25">
      <c r="A27" s="1" t="s">
        <v>22</v>
      </c>
      <c r="B27" s="1" t="str">
        <f t="shared" si="0"/>
        <v>4Направление деятельности</v>
      </c>
      <c r="C27" s="1">
        <f>COUNTIF($D$1:D27,D27)</f>
        <v>4</v>
      </c>
      <c r="D27" t="str">
        <f t="shared" si="1"/>
        <v>Направление деятельности</v>
      </c>
      <c r="E27" t="str">
        <f t="shared" si="2"/>
        <v>виноградарство; животноводство</v>
      </c>
    </row>
    <row r="28" spans="1:5" x14ac:dyDescent="0.25">
      <c r="A28" s="1" t="s">
        <v>0</v>
      </c>
      <c r="B28" s="1" t="str">
        <f t="shared" si="0"/>
        <v>4Собственность</v>
      </c>
      <c r="C28" s="1">
        <f>COUNTIF($D$1:D28,D28)</f>
        <v>4</v>
      </c>
      <c r="D28" t="str">
        <f t="shared" si="1"/>
        <v>Собственность</v>
      </c>
      <c r="E28" t="str">
        <f t="shared" si="2"/>
        <v>частная</v>
      </c>
    </row>
    <row r="29" spans="1:5" x14ac:dyDescent="0.25">
      <c r="A29" s="1"/>
      <c r="B29" s="1" t="str">
        <f t="shared" si="0"/>
        <v>4</v>
      </c>
      <c r="C29" s="1">
        <f>COUNTIF($D$1:D29,D29)</f>
        <v>4</v>
      </c>
      <c r="D29" t="str">
        <f t="shared" si="1"/>
        <v/>
      </c>
      <c r="E29">
        <f t="shared" si="2"/>
        <v>0</v>
      </c>
    </row>
    <row r="30" spans="1:5" x14ac:dyDescent="0.25">
      <c r="A30" s="1" t="s">
        <v>23</v>
      </c>
      <c r="B30" s="1" t="str">
        <f t="shared" si="0"/>
        <v>5Название компании</v>
      </c>
      <c r="C30" s="1">
        <f>COUNTIF($D$1:D30,D30)</f>
        <v>5</v>
      </c>
      <c r="D30" t="str">
        <f t="shared" si="1"/>
        <v>Название компании</v>
      </c>
      <c r="E30" t="str">
        <f t="shared" si="2"/>
        <v>«ВЛАДИМИР» ПРЕДПРИЯТИЕ</v>
      </c>
    </row>
    <row r="31" spans="1:5" x14ac:dyDescent="0.25">
      <c r="A31" s="1" t="s">
        <v>24</v>
      </c>
      <c r="B31" s="1" t="str">
        <f t="shared" si="0"/>
        <v>5Адрес</v>
      </c>
      <c r="C31" s="1">
        <f>COUNTIF($D$1:D31,D31)</f>
        <v>5</v>
      </c>
      <c r="D31" t="str">
        <f t="shared" si="1"/>
        <v>Адрес</v>
      </c>
      <c r="E31" t="str">
        <f t="shared" si="2"/>
        <v>361405, Кабардино-Балкарская Республика, Чегемский р-н, с. Лечинкай</v>
      </c>
    </row>
    <row r="32" spans="1:5" x14ac:dyDescent="0.25">
      <c r="A32" s="1" t="s">
        <v>25</v>
      </c>
      <c r="B32" s="1" t="str">
        <f t="shared" si="0"/>
        <v>5Руководитель</v>
      </c>
      <c r="C32" s="1">
        <f>COUNTIF($D$1:D32,D32)</f>
        <v>5</v>
      </c>
      <c r="D32" t="str">
        <f t="shared" si="1"/>
        <v>Руководитель</v>
      </c>
      <c r="E32" t="str">
        <f t="shared" si="2"/>
        <v>Дышеков Атмир Исуфович</v>
      </c>
    </row>
    <row r="33" spans="1:5" x14ac:dyDescent="0.25">
      <c r="A33" s="1" t="s">
        <v>26</v>
      </c>
      <c r="B33" s="1" t="str">
        <f t="shared" si="0"/>
        <v>5Телефон</v>
      </c>
      <c r="C33" s="1">
        <f>COUNTIF($D$1:D33,D33)</f>
        <v>5</v>
      </c>
      <c r="D33" t="str">
        <f t="shared" si="1"/>
        <v>Телефон</v>
      </c>
      <c r="E33" t="str">
        <f t="shared" si="2"/>
        <v>(909) 491-21-02</v>
      </c>
    </row>
    <row r="34" spans="1:5" x14ac:dyDescent="0.25">
      <c r="A34" s="1" t="s">
        <v>27</v>
      </c>
      <c r="B34" s="1" t="str">
        <f t="shared" si="0"/>
        <v>5Направление деятельности</v>
      </c>
      <c r="C34" s="1">
        <f>COUNTIF($D$1:D34,D34)</f>
        <v>5</v>
      </c>
      <c r="D34" t="str">
        <f t="shared" si="1"/>
        <v>Направление деятельности</v>
      </c>
      <c r="E34" t="str">
        <f t="shared" si="2"/>
        <v>животноводство</v>
      </c>
    </row>
    <row r="35" spans="1:5" x14ac:dyDescent="0.25">
      <c r="A35" s="1" t="s">
        <v>0</v>
      </c>
      <c r="B35" s="1" t="str">
        <f t="shared" si="0"/>
        <v>5Собственность</v>
      </c>
      <c r="C35" s="1">
        <f>COUNTIF($D$1:D35,D35)</f>
        <v>5</v>
      </c>
      <c r="D35" t="str">
        <f t="shared" si="1"/>
        <v>Собственность</v>
      </c>
      <c r="E35" t="str">
        <f t="shared" si="2"/>
        <v>частная</v>
      </c>
    </row>
    <row r="36" spans="1:5" x14ac:dyDescent="0.25">
      <c r="A36" s="1"/>
      <c r="B36" s="1" t="str">
        <f t="shared" si="0"/>
        <v>5</v>
      </c>
      <c r="C36" s="1">
        <f>COUNTIF($D$1:D36,D36)</f>
        <v>5</v>
      </c>
      <c r="D36" t="str">
        <f t="shared" si="1"/>
        <v/>
      </c>
      <c r="E36">
        <f t="shared" si="2"/>
        <v>0</v>
      </c>
    </row>
    <row r="37" spans="1:5" x14ac:dyDescent="0.25">
      <c r="A37" s="1" t="s">
        <v>28</v>
      </c>
      <c r="B37" s="1" t="str">
        <f t="shared" si="0"/>
        <v>6Название компании</v>
      </c>
      <c r="C37" s="1">
        <f>COUNTIF($D$1:D37,D37)</f>
        <v>6</v>
      </c>
      <c r="D37" t="str">
        <f t="shared" si="1"/>
        <v>Название компании</v>
      </c>
      <c r="E37" t="str">
        <f t="shared" si="2"/>
        <v>«ВОСХОД» ООО</v>
      </c>
    </row>
    <row r="38" spans="1:5" x14ac:dyDescent="0.25">
      <c r="A38" s="1" t="s">
        <v>29</v>
      </c>
      <c r="B38" s="1" t="str">
        <f t="shared" si="0"/>
        <v>6Адрес</v>
      </c>
      <c r="C38" s="1">
        <f>COUNTIF($D$1:D38,D38)</f>
        <v>6</v>
      </c>
      <c r="D38" t="str">
        <f t="shared" si="1"/>
        <v>Адрес</v>
      </c>
      <c r="E38" t="str">
        <f t="shared" si="2"/>
        <v>361011, Кабардино-Балкарская Республика, Прохладненский р-н, с. Пролетарское</v>
      </c>
    </row>
    <row r="39" spans="1:5" x14ac:dyDescent="0.25">
      <c r="A39" s="1" t="s">
        <v>30</v>
      </c>
      <c r="B39" s="1" t="str">
        <f t="shared" si="0"/>
        <v>6Руководитель</v>
      </c>
      <c r="C39" s="1">
        <f>COUNTIF($D$1:D39,D39)</f>
        <v>6</v>
      </c>
      <c r="D39" t="str">
        <f t="shared" si="1"/>
        <v>Руководитель</v>
      </c>
      <c r="E39" t="str">
        <f t="shared" si="2"/>
        <v>Кехер Олег Аликберович</v>
      </c>
    </row>
    <row r="40" spans="1:5" x14ac:dyDescent="0.25">
      <c r="A40" s="1" t="s">
        <v>31</v>
      </c>
      <c r="B40" s="1" t="str">
        <f t="shared" si="0"/>
        <v>6Телефон</v>
      </c>
      <c r="C40" s="1">
        <f>COUNTIF($D$1:D40,D40)</f>
        <v>6</v>
      </c>
      <c r="D40" t="str">
        <f t="shared" si="1"/>
        <v>Телефон</v>
      </c>
      <c r="E40" t="str">
        <f t="shared" si="2"/>
        <v>(86631) 6-30-00</v>
      </c>
    </row>
    <row r="41" spans="1:5" x14ac:dyDescent="0.25">
      <c r="A41" s="1" t="s">
        <v>32</v>
      </c>
      <c r="B41" s="1" t="str">
        <f t="shared" si="0"/>
        <v>6Направление деятельности</v>
      </c>
      <c r="C41" s="1">
        <f>COUNTIF($D$1:D41,D41)</f>
        <v>6</v>
      </c>
      <c r="D41" t="str">
        <f t="shared" si="1"/>
        <v>Направление деятельности</v>
      </c>
      <c r="E41" t="str">
        <f t="shared" si="2"/>
        <v>животноводство; растениеводство</v>
      </c>
    </row>
    <row r="42" spans="1:5" x14ac:dyDescent="0.25">
      <c r="A42" s="1" t="s">
        <v>0</v>
      </c>
      <c r="B42" s="1" t="str">
        <f t="shared" si="0"/>
        <v>6Собственность</v>
      </c>
      <c r="C42" s="1">
        <f>COUNTIF($D$1:D42,D42)</f>
        <v>6</v>
      </c>
      <c r="D42" t="str">
        <f t="shared" si="1"/>
        <v>Собственность</v>
      </c>
      <c r="E42" t="str">
        <f t="shared" si="2"/>
        <v>частная</v>
      </c>
    </row>
    <row r="43" spans="1:5" x14ac:dyDescent="0.25">
      <c r="A43" s="1"/>
      <c r="B43" s="1" t="str">
        <f t="shared" si="0"/>
        <v>6</v>
      </c>
      <c r="C43" s="1">
        <f>COUNTIF($D$1:D43,D43)</f>
        <v>6</v>
      </c>
      <c r="D43" t="str">
        <f t="shared" si="1"/>
        <v/>
      </c>
      <c r="E43">
        <f t="shared" si="2"/>
        <v>0</v>
      </c>
    </row>
    <row r="44" spans="1:5" x14ac:dyDescent="0.25">
      <c r="A44" s="1" t="s">
        <v>33</v>
      </c>
      <c r="B44" s="1" t="str">
        <f t="shared" si="0"/>
        <v>7Название компании</v>
      </c>
      <c r="C44" s="1">
        <f>COUNTIF($D$1:D44,D44)</f>
        <v>7</v>
      </c>
      <c r="D44" t="str">
        <f t="shared" si="1"/>
        <v>Название компании</v>
      </c>
      <c r="E44" t="str">
        <f t="shared" si="2"/>
        <v>«ДАЛЬНИЙ» СП. АДМИНИСТРАЦИЯ РАЙОНА</v>
      </c>
    </row>
    <row r="45" spans="1:5" x14ac:dyDescent="0.25">
      <c r="A45" s="1" t="s">
        <v>34</v>
      </c>
      <c r="B45" s="1" t="str">
        <f t="shared" si="0"/>
        <v>7Адрес</v>
      </c>
      <c r="C45" s="1">
        <f>COUNTIF($D$1:D45,D45)</f>
        <v>7</v>
      </c>
      <c r="D45" t="str">
        <f t="shared" si="1"/>
        <v>Адрес</v>
      </c>
      <c r="E45" t="str">
        <f t="shared" si="2"/>
        <v>361013, Кабардино-Балкарская Республика, Прохладненский р-н, с. Дальнее</v>
      </c>
    </row>
    <row r="46" spans="1:5" x14ac:dyDescent="0.25">
      <c r="A46" s="1" t="s">
        <v>35</v>
      </c>
      <c r="B46" s="1" t="str">
        <f t="shared" si="0"/>
        <v>7Телефон</v>
      </c>
      <c r="C46" s="1">
        <f>COUNTIF($D$1:D46,D46)</f>
        <v>7</v>
      </c>
      <c r="D46" t="str">
        <f t="shared" si="1"/>
        <v>Телефон</v>
      </c>
      <c r="E46" t="str">
        <f t="shared" si="2"/>
        <v>(86631) 9-43-23</v>
      </c>
    </row>
    <row r="47" spans="1:5" x14ac:dyDescent="0.25">
      <c r="A47" s="1" t="s">
        <v>32</v>
      </c>
      <c r="B47" s="1" t="str">
        <f t="shared" si="0"/>
        <v>7Направление деятельности</v>
      </c>
      <c r="C47" s="1">
        <f>COUNTIF($D$1:D47,D47)</f>
        <v>7</v>
      </c>
      <c r="D47" t="str">
        <f t="shared" si="1"/>
        <v>Направление деятельности</v>
      </c>
      <c r="E47" t="str">
        <f t="shared" si="2"/>
        <v>животноводство; растениеводство</v>
      </c>
    </row>
    <row r="48" spans="1:5" x14ac:dyDescent="0.25">
      <c r="A48" s="1" t="s">
        <v>11</v>
      </c>
      <c r="B48" s="1" t="str">
        <f t="shared" si="0"/>
        <v>7Собственность</v>
      </c>
      <c r="C48" s="1">
        <f>COUNTIF($D$1:D48,D48)</f>
        <v>7</v>
      </c>
      <c r="D48" t="str">
        <f t="shared" si="1"/>
        <v>Собственность</v>
      </c>
      <c r="E48" t="str">
        <f t="shared" si="2"/>
        <v>государственная</v>
      </c>
    </row>
    <row r="49" spans="1:5" x14ac:dyDescent="0.25">
      <c r="A49" s="1"/>
      <c r="B49" s="1" t="str">
        <f t="shared" si="0"/>
        <v>7</v>
      </c>
      <c r="C49" s="1">
        <f>COUNTIF($D$1:D49,D49)</f>
        <v>7</v>
      </c>
      <c r="D49" t="str">
        <f t="shared" si="1"/>
        <v/>
      </c>
      <c r="E49">
        <f t="shared" si="2"/>
        <v>0</v>
      </c>
    </row>
    <row r="50" spans="1:5" x14ac:dyDescent="0.25">
      <c r="A50" s="1" t="s">
        <v>36</v>
      </c>
      <c r="B50" s="1" t="str">
        <f t="shared" si="0"/>
        <v>8Название компании</v>
      </c>
      <c r="C50" s="1">
        <f>COUNTIF($D$1:D50,D50)</f>
        <v>8</v>
      </c>
      <c r="D50" t="str">
        <f t="shared" si="1"/>
        <v>Название компании</v>
      </c>
      <c r="E50" t="str">
        <f t="shared" si="2"/>
        <v>ЗАО ИМЕНИ БАЙСУЛТАНОВА</v>
      </c>
    </row>
    <row r="51" spans="1:5" x14ac:dyDescent="0.25">
      <c r="A51" s="1" t="s">
        <v>37</v>
      </c>
      <c r="B51" s="1" t="str">
        <f t="shared" si="0"/>
        <v>8Адрес</v>
      </c>
      <c r="C51" s="1">
        <f>COUNTIF($D$1:D51,D51)</f>
        <v>8</v>
      </c>
      <c r="D51" t="str">
        <f t="shared" si="1"/>
        <v>Адрес</v>
      </c>
      <c r="E51" t="str">
        <f t="shared" si="2"/>
        <v>361424, Кабардино-Балкарская Республика, Чегемский р-н, с. Яникой, ул. Мечиева, 84</v>
      </c>
    </row>
    <row r="52" spans="1:5" x14ac:dyDescent="0.25">
      <c r="A52" s="1" t="s">
        <v>38</v>
      </c>
      <c r="B52" s="1" t="str">
        <f t="shared" si="0"/>
        <v>7Руководитель</v>
      </c>
      <c r="C52" s="1">
        <f>COUNTIF($D$1:D52,D52)</f>
        <v>7</v>
      </c>
      <c r="D52" t="str">
        <f t="shared" si="1"/>
        <v>Руководитель</v>
      </c>
      <c r="E52" t="str">
        <f t="shared" si="2"/>
        <v>Гелястанов Мухтар Ахматович</v>
      </c>
    </row>
    <row r="53" spans="1:5" x14ac:dyDescent="0.25">
      <c r="A53" s="1" t="s">
        <v>39</v>
      </c>
      <c r="B53" s="1" t="str">
        <f t="shared" si="0"/>
        <v>8Телефон</v>
      </c>
      <c r="C53" s="1">
        <f>COUNTIF($D$1:D53,D53)</f>
        <v>8</v>
      </c>
      <c r="D53" t="str">
        <f t="shared" si="1"/>
        <v>Телефон</v>
      </c>
      <c r="E53" t="str">
        <f t="shared" si="2"/>
        <v>(86630) 7-82-48; (928) 700-11-50</v>
      </c>
    </row>
    <row r="54" spans="1:5" x14ac:dyDescent="0.25">
      <c r="A54" s="1" t="s">
        <v>40</v>
      </c>
      <c r="B54" s="1" t="str">
        <f t="shared" si="0"/>
        <v>8Направление деятельности</v>
      </c>
      <c r="C54" s="1">
        <f>COUNTIF($D$1:D54,D54)</f>
        <v>8</v>
      </c>
      <c r="D54" t="str">
        <f t="shared" si="1"/>
        <v>Направление деятельности</v>
      </c>
      <c r="E54" t="str">
        <f t="shared" si="2"/>
        <v>животноводство молочное</v>
      </c>
    </row>
    <row r="55" spans="1:5" x14ac:dyDescent="0.25">
      <c r="A55" s="1" t="s">
        <v>41</v>
      </c>
      <c r="B55" s="1" t="str">
        <f t="shared" si="0"/>
        <v>8Собственность</v>
      </c>
      <c r="C55" s="1">
        <f>COUNTIF($D$1:D55,D55)</f>
        <v>8</v>
      </c>
      <c r="D55" t="str">
        <f t="shared" si="1"/>
        <v>Собственность</v>
      </c>
      <c r="E55" t="str">
        <f t="shared" si="2"/>
        <v>акционерная</v>
      </c>
    </row>
    <row r="56" spans="1:5" x14ac:dyDescent="0.25">
      <c r="A56" s="1"/>
      <c r="B56" s="1" t="str">
        <f t="shared" si="0"/>
        <v>8</v>
      </c>
      <c r="C56" s="1">
        <f>COUNTIF($D$1:D56,D56)</f>
        <v>8</v>
      </c>
      <c r="D56" t="str">
        <f t="shared" si="1"/>
        <v/>
      </c>
      <c r="E56">
        <f t="shared" si="2"/>
        <v>0</v>
      </c>
    </row>
    <row r="57" spans="1:5" x14ac:dyDescent="0.25">
      <c r="A57" s="1" t="s">
        <v>42</v>
      </c>
      <c r="B57" s="1" t="str">
        <f t="shared" si="0"/>
        <v>9Название компании</v>
      </c>
      <c r="C57" s="1">
        <f>COUNTIF($D$1:D57,D57)</f>
        <v>9</v>
      </c>
      <c r="D57" t="str">
        <f t="shared" si="1"/>
        <v>Название компании</v>
      </c>
      <c r="E57" t="str">
        <f t="shared" si="2"/>
        <v>ЗАО ИМЕНИ КАЛАБЕКОВА</v>
      </c>
    </row>
    <row r="58" spans="1:5" x14ac:dyDescent="0.25">
      <c r="A58" s="1" t="s">
        <v>43</v>
      </c>
      <c r="B58" s="1" t="str">
        <f t="shared" si="0"/>
        <v>9Адрес</v>
      </c>
      <c r="C58" s="1">
        <f>COUNTIF($D$1:D58,D58)</f>
        <v>9</v>
      </c>
      <c r="D58" t="str">
        <f t="shared" si="1"/>
        <v>Адрес</v>
      </c>
      <c r="E58" t="str">
        <f t="shared" si="2"/>
        <v>361416, Кабардино-Балкарская Республика, Чегемский р-н, с. Булунгу, ул. Кулиева, 45</v>
      </c>
    </row>
    <row r="59" spans="1:5" x14ac:dyDescent="0.25">
      <c r="A59" s="1" t="s">
        <v>44</v>
      </c>
      <c r="B59" s="1" t="str">
        <f t="shared" si="0"/>
        <v>8Руководитель</v>
      </c>
      <c r="C59" s="1">
        <f>COUNTIF($D$1:D59,D59)</f>
        <v>8</v>
      </c>
      <c r="D59" t="str">
        <f t="shared" si="1"/>
        <v>Руководитель</v>
      </c>
      <c r="E59" t="str">
        <f t="shared" si="2"/>
        <v>Кулиев Зафир Магомедович</v>
      </c>
    </row>
    <row r="60" spans="1:5" x14ac:dyDescent="0.25">
      <c r="A60" s="1" t="s">
        <v>45</v>
      </c>
      <c r="B60" s="1" t="str">
        <f t="shared" si="0"/>
        <v>9Телефон</v>
      </c>
      <c r="C60" s="1">
        <f>COUNTIF($D$1:D60,D60)</f>
        <v>9</v>
      </c>
      <c r="D60" t="str">
        <f t="shared" si="1"/>
        <v>Телефон</v>
      </c>
      <c r="E60" t="str">
        <f t="shared" si="2"/>
        <v>(86630) 9-43-44, 7-97-46</v>
      </c>
    </row>
    <row r="61" spans="1:5" x14ac:dyDescent="0.25">
      <c r="A61" s="1" t="s">
        <v>27</v>
      </c>
      <c r="B61" s="1" t="str">
        <f t="shared" si="0"/>
        <v>9Направление деятельности</v>
      </c>
      <c r="C61" s="1">
        <f>COUNTIF($D$1:D61,D61)</f>
        <v>9</v>
      </c>
      <c r="D61" t="str">
        <f t="shared" si="1"/>
        <v>Направление деятельности</v>
      </c>
      <c r="E61" t="str">
        <f t="shared" si="2"/>
        <v>животноводство</v>
      </c>
    </row>
    <row r="62" spans="1:5" x14ac:dyDescent="0.25">
      <c r="A62" s="1" t="s">
        <v>41</v>
      </c>
      <c r="B62" s="1" t="str">
        <f t="shared" si="0"/>
        <v>9Собственность</v>
      </c>
      <c r="C62" s="1">
        <f>COUNTIF($D$1:D62,D62)</f>
        <v>9</v>
      </c>
      <c r="D62" t="str">
        <f t="shared" si="1"/>
        <v>Собственность</v>
      </c>
      <c r="E62" t="str">
        <f t="shared" si="2"/>
        <v>акционерная</v>
      </c>
    </row>
    <row r="63" spans="1:5" x14ac:dyDescent="0.25">
      <c r="A63" s="1"/>
      <c r="B63" s="1" t="str">
        <f t="shared" si="0"/>
        <v>9</v>
      </c>
      <c r="C63" s="1">
        <f>COUNTIF($D$1:D63,D63)</f>
        <v>9</v>
      </c>
      <c r="D63" t="str">
        <f t="shared" si="1"/>
        <v/>
      </c>
      <c r="E63">
        <f t="shared" si="2"/>
        <v>0</v>
      </c>
    </row>
    <row r="64" spans="1:5" x14ac:dyDescent="0.25">
      <c r="A64" s="1" t="s">
        <v>46</v>
      </c>
      <c r="B64" s="1" t="str">
        <f t="shared" si="0"/>
        <v>10Название компании</v>
      </c>
      <c r="C64" s="1">
        <f>COUNTIF($D$1:D64,D64)</f>
        <v>10</v>
      </c>
      <c r="D64" t="str">
        <f t="shared" si="1"/>
        <v>Название компании</v>
      </c>
      <c r="E64" t="str">
        <f t="shared" si="2"/>
        <v>«ЗАРЯ» ООО</v>
      </c>
    </row>
    <row r="65" spans="1:5" x14ac:dyDescent="0.25">
      <c r="A65" s="1" t="s">
        <v>34</v>
      </c>
      <c r="B65" s="1" t="str">
        <f t="shared" si="0"/>
        <v>10Адрес</v>
      </c>
      <c r="C65" s="1">
        <f>COUNTIF($D$1:D65,D65)</f>
        <v>10</v>
      </c>
      <c r="D65" t="str">
        <f t="shared" si="1"/>
        <v>Адрес</v>
      </c>
      <c r="E65" t="str">
        <f t="shared" si="2"/>
        <v>361013, Кабардино-Балкарская Республика, Прохладненский р-н, с. Дальнее</v>
      </c>
    </row>
    <row r="66" spans="1:5" x14ac:dyDescent="0.25">
      <c r="A66" s="1" t="s">
        <v>47</v>
      </c>
      <c r="B66" s="1" t="str">
        <f t="shared" ref="B66:B113" si="3">C66&amp;D66</f>
        <v>9Руководитель</v>
      </c>
      <c r="C66" s="1">
        <f>COUNTIF($D$1:D66,D66)</f>
        <v>9</v>
      </c>
      <c r="D66" t="str">
        <f t="shared" ref="D66:D113" si="4">IF(ISBLANK($A66),"",IFERROR(MID($A66,1,SEARCH(":",$A66)-1),"Название компании"))</f>
        <v>Руководитель</v>
      </c>
      <c r="E66" t="str">
        <f t="shared" ref="E66:E113" si="5">IFERROR(MID($A66,SEARCH(":",$A66)+2,100),$A66)</f>
        <v>Асманов К.М.</v>
      </c>
    </row>
    <row r="67" spans="1:5" x14ac:dyDescent="0.25">
      <c r="A67" s="1" t="s">
        <v>48</v>
      </c>
      <c r="B67" s="1" t="str">
        <f t="shared" si="3"/>
        <v>10Телефон</v>
      </c>
      <c r="C67" s="1">
        <f>COUNTIF($D$1:D67,D67)</f>
        <v>10</v>
      </c>
      <c r="D67" t="str">
        <f t="shared" si="4"/>
        <v>Телефон</v>
      </c>
      <c r="E67" t="str">
        <f t="shared" si="5"/>
        <v>(86631) 7-01-53</v>
      </c>
    </row>
    <row r="68" spans="1:5" x14ac:dyDescent="0.25">
      <c r="A68" s="1" t="s">
        <v>49</v>
      </c>
      <c r="B68" s="1" t="str">
        <f t="shared" si="3"/>
        <v>2Факс</v>
      </c>
      <c r="C68" s="1">
        <f>COUNTIF($D$1:D68,D68)</f>
        <v>2</v>
      </c>
      <c r="D68" t="str">
        <f t="shared" si="4"/>
        <v>Факс</v>
      </c>
      <c r="E68" t="str">
        <f t="shared" si="5"/>
        <v>(86631) 7-01-53</v>
      </c>
    </row>
    <row r="69" spans="1:5" x14ac:dyDescent="0.25">
      <c r="A69" s="1" t="s">
        <v>32</v>
      </c>
      <c r="B69" s="1" t="str">
        <f t="shared" si="3"/>
        <v>10Направление деятельности</v>
      </c>
      <c r="C69" s="1">
        <f>COUNTIF($D$1:D69,D69)</f>
        <v>10</v>
      </c>
      <c r="D69" t="str">
        <f t="shared" si="4"/>
        <v>Направление деятельности</v>
      </c>
      <c r="E69" t="str">
        <f t="shared" si="5"/>
        <v>животноводство; растениеводство</v>
      </c>
    </row>
    <row r="70" spans="1:5" x14ac:dyDescent="0.25">
      <c r="A70" s="1" t="s">
        <v>0</v>
      </c>
      <c r="B70" s="1" t="str">
        <f t="shared" si="3"/>
        <v>10Собственность</v>
      </c>
      <c r="C70" s="1">
        <f>COUNTIF($D$1:D70,D70)</f>
        <v>10</v>
      </c>
      <c r="D70" t="str">
        <f t="shared" si="4"/>
        <v>Собственность</v>
      </c>
      <c r="E70" t="str">
        <f t="shared" si="5"/>
        <v>частная</v>
      </c>
    </row>
    <row r="71" spans="1:5" x14ac:dyDescent="0.25">
      <c r="A71" s="1"/>
      <c r="B71" s="1" t="str">
        <f t="shared" si="3"/>
        <v>10</v>
      </c>
      <c r="C71" s="1">
        <f>COUNTIF($D$1:D71,D71)</f>
        <v>10</v>
      </c>
      <c r="D71" t="str">
        <f t="shared" si="4"/>
        <v/>
      </c>
      <c r="E71">
        <f t="shared" si="5"/>
        <v>0</v>
      </c>
    </row>
    <row r="72" spans="1:5" x14ac:dyDescent="0.25">
      <c r="A72" s="1" t="s">
        <v>50</v>
      </c>
      <c r="B72" s="1" t="str">
        <f t="shared" si="3"/>
        <v>11Название компании</v>
      </c>
      <c r="C72" s="1">
        <f>COUNTIF($D$1:D72,D72)</f>
        <v>11</v>
      </c>
      <c r="D72" t="str">
        <f t="shared" si="4"/>
        <v>Название компании</v>
      </c>
      <c r="E72" t="str">
        <f t="shared" si="5"/>
        <v>«КАМЫШОВАЯ БАЛКА» СЕЛЬХОЗПРЕДПРИЯТИЕ (ООО)</v>
      </c>
    </row>
    <row r="73" spans="1:5" x14ac:dyDescent="0.25">
      <c r="A73" s="1" t="s">
        <v>51</v>
      </c>
      <c r="B73" s="1" t="str">
        <f t="shared" si="3"/>
        <v>11Адрес</v>
      </c>
      <c r="C73" s="1">
        <f>COUNTIF($D$1:D73,D73)</f>
        <v>11</v>
      </c>
      <c r="D73" t="str">
        <f t="shared" si="4"/>
        <v>Адрес</v>
      </c>
      <c r="E73" t="str">
        <f t="shared" si="5"/>
        <v>361715, Кабардино-Балкарская Республика, Зольский р-н, с. Камлюково, ул. Калмыкова, 54</v>
      </c>
    </row>
    <row r="74" spans="1:5" x14ac:dyDescent="0.25">
      <c r="A74" s="1" t="s">
        <v>52</v>
      </c>
      <c r="B74" s="1" t="str">
        <f t="shared" si="3"/>
        <v>10Руководитель</v>
      </c>
      <c r="C74" s="1">
        <f>COUNTIF($D$1:D74,D74)</f>
        <v>10</v>
      </c>
      <c r="D74" t="str">
        <f t="shared" si="4"/>
        <v>Руководитель</v>
      </c>
      <c r="E74" t="str">
        <f t="shared" si="5"/>
        <v>Канихов Ахмет Наурбиевич</v>
      </c>
    </row>
    <row r="75" spans="1:5" x14ac:dyDescent="0.25">
      <c r="A75" s="1" t="s">
        <v>53</v>
      </c>
      <c r="B75" s="1" t="str">
        <f t="shared" si="3"/>
        <v>11Телефон</v>
      </c>
      <c r="C75" s="1">
        <f>COUNTIF($D$1:D75,D75)</f>
        <v>11</v>
      </c>
      <c r="D75" t="str">
        <f t="shared" si="4"/>
        <v>Телефон</v>
      </c>
      <c r="E75" t="str">
        <f t="shared" si="5"/>
        <v>(86637) 7-33-30</v>
      </c>
    </row>
    <row r="76" spans="1:5" x14ac:dyDescent="0.25">
      <c r="A76" s="1" t="s">
        <v>54</v>
      </c>
      <c r="B76" s="1" t="str">
        <f t="shared" si="3"/>
        <v>11Направление деятельности</v>
      </c>
      <c r="C76" s="1">
        <f>COUNTIF($D$1:D76,D76)</f>
        <v>11</v>
      </c>
      <c r="D76" t="str">
        <f t="shared" si="4"/>
        <v>Направление деятельности</v>
      </c>
      <c r="E76" t="str">
        <f t="shared" si="5"/>
        <v>растениеводство</v>
      </c>
    </row>
    <row r="77" spans="1:5" x14ac:dyDescent="0.25">
      <c r="A77" s="1" t="s">
        <v>0</v>
      </c>
      <c r="B77" s="1" t="str">
        <f t="shared" si="3"/>
        <v>11Собственность</v>
      </c>
      <c r="C77" s="1">
        <f>COUNTIF($D$1:D77,D77)</f>
        <v>11</v>
      </c>
      <c r="D77" t="str">
        <f t="shared" si="4"/>
        <v>Собственность</v>
      </c>
      <c r="E77" t="str">
        <f t="shared" si="5"/>
        <v>частная</v>
      </c>
    </row>
    <row r="78" spans="1:5" x14ac:dyDescent="0.25">
      <c r="A78" s="1"/>
      <c r="B78" s="1" t="str">
        <f t="shared" si="3"/>
        <v>11</v>
      </c>
      <c r="C78" s="1">
        <f>COUNTIF($D$1:D78,D78)</f>
        <v>11</v>
      </c>
      <c r="D78" t="str">
        <f t="shared" si="4"/>
        <v/>
      </c>
      <c r="E78">
        <f t="shared" si="5"/>
        <v>0</v>
      </c>
    </row>
    <row r="79" spans="1:5" x14ac:dyDescent="0.25">
      <c r="A79" s="1" t="s">
        <v>55</v>
      </c>
      <c r="B79" s="1" t="str">
        <f t="shared" si="3"/>
        <v>12Название компании</v>
      </c>
      <c r="C79" s="1">
        <f>COUNTIF($D$1:D79,D79)</f>
        <v>12</v>
      </c>
      <c r="D79" t="str">
        <f t="shared" si="4"/>
        <v>Название компании</v>
      </c>
      <c r="E79" t="str">
        <f t="shared" si="5"/>
        <v>«КАСАЕВО» СЕЛЬСКОХОЗЯЙСТВЕННЫЙ ПРОИЗВОДСТВЕННЫЙ КООПЕРАТИВ</v>
      </c>
    </row>
    <row r="80" spans="1:5" x14ac:dyDescent="0.25">
      <c r="A80" s="1" t="s">
        <v>56</v>
      </c>
      <c r="B80" s="1" t="str">
        <f t="shared" si="3"/>
        <v>12Адрес</v>
      </c>
      <c r="C80" s="1">
        <f>COUNTIF($D$1:D80,D80)</f>
        <v>12</v>
      </c>
      <c r="D80" t="str">
        <f t="shared" si="4"/>
        <v>Адрес</v>
      </c>
      <c r="E80" t="str">
        <f t="shared" si="5"/>
        <v>361503, Кабардино-Балкарская Республика, Баксанский р-н, с. Баксаненок, ул. Березгова, 120</v>
      </c>
    </row>
    <row r="81" spans="1:5" x14ac:dyDescent="0.25">
      <c r="A81" s="1" t="s">
        <v>57</v>
      </c>
      <c r="B81" s="1" t="str">
        <f t="shared" si="3"/>
        <v>11Руководитель</v>
      </c>
      <c r="C81" s="1">
        <f>COUNTIF($D$1:D81,D81)</f>
        <v>11</v>
      </c>
      <c r="D81" t="str">
        <f t="shared" si="4"/>
        <v>Руководитель</v>
      </c>
      <c r="E81" t="str">
        <f t="shared" si="5"/>
        <v>Кимахов Гумарби Ксниублевич</v>
      </c>
    </row>
    <row r="82" spans="1:5" x14ac:dyDescent="0.25">
      <c r="A82" s="1" t="s">
        <v>58</v>
      </c>
      <c r="B82" s="1" t="str">
        <f t="shared" si="3"/>
        <v>12Телефон</v>
      </c>
      <c r="C82" s="1">
        <f>COUNTIF($D$1:D82,D82)</f>
        <v>12</v>
      </c>
      <c r="D82" t="str">
        <f t="shared" si="4"/>
        <v>Телефон</v>
      </c>
      <c r="E82" t="str">
        <f t="shared" si="5"/>
        <v>(86634) 3-61-79; (926) 690-61-65</v>
      </c>
    </row>
    <row r="83" spans="1:5" x14ac:dyDescent="0.25">
      <c r="A83" s="1" t="s">
        <v>59</v>
      </c>
      <c r="B83" s="1" t="str">
        <f t="shared" si="3"/>
        <v>12Направление деятельности</v>
      </c>
      <c r="C83" s="1">
        <f>COUNTIF($D$1:D83,D83)</f>
        <v>12</v>
      </c>
      <c r="D83" t="str">
        <f t="shared" si="4"/>
        <v>Направление деятельности</v>
      </c>
      <c r="E83" t="str">
        <f t="shared" si="5"/>
        <v>выращивание зернобобовых культур</v>
      </c>
    </row>
    <row r="84" spans="1:5" x14ac:dyDescent="0.25">
      <c r="A84" s="1" t="s">
        <v>0</v>
      </c>
      <c r="B84" s="1" t="str">
        <f t="shared" si="3"/>
        <v>12Собственность</v>
      </c>
      <c r="C84" s="1">
        <f>COUNTIF($D$1:D84,D84)</f>
        <v>12</v>
      </c>
      <c r="D84" t="str">
        <f t="shared" si="4"/>
        <v>Собственность</v>
      </c>
      <c r="E84" t="str">
        <f t="shared" si="5"/>
        <v>частная</v>
      </c>
    </row>
    <row r="85" spans="1:5" x14ac:dyDescent="0.25">
      <c r="A85" s="1"/>
      <c r="B85" s="1" t="str">
        <f t="shared" si="3"/>
        <v>12</v>
      </c>
      <c r="C85" s="1">
        <f>COUNTIF($D$1:D85,D85)</f>
        <v>12</v>
      </c>
      <c r="D85" t="str">
        <f t="shared" si="4"/>
        <v/>
      </c>
      <c r="E85">
        <f t="shared" si="5"/>
        <v>0</v>
      </c>
    </row>
    <row r="86" spans="1:5" x14ac:dyDescent="0.25">
      <c r="A86" s="1" t="s">
        <v>60</v>
      </c>
      <c r="B86" s="1" t="str">
        <f t="shared" si="3"/>
        <v>13Название компании</v>
      </c>
      <c r="C86" s="1">
        <f>COUNTIF($D$1:D86,D86)</f>
        <v>13</v>
      </c>
      <c r="D86" t="str">
        <f t="shared" si="4"/>
        <v>Название компании</v>
      </c>
      <c r="E86" t="str">
        <f t="shared" si="5"/>
        <v>КОЛХОЗ ИМЕНИ ПЕТРОВЫХ</v>
      </c>
    </row>
    <row r="87" spans="1:5" x14ac:dyDescent="0.25">
      <c r="A87" s="1" t="s">
        <v>61</v>
      </c>
      <c r="B87" s="1" t="str">
        <f t="shared" si="3"/>
        <v>13Адрес</v>
      </c>
      <c r="C87" s="1">
        <f>COUNTIF($D$1:D87,D87)</f>
        <v>13</v>
      </c>
      <c r="D87" t="str">
        <f t="shared" si="4"/>
        <v>Адрес</v>
      </c>
      <c r="E87" t="str">
        <f t="shared" si="5"/>
        <v>361015, Кабардино-Балкарская Республика, Прохладненский р-н, стан. Ека-териноградская, ул. Ленина, 3</v>
      </c>
    </row>
    <row r="88" spans="1:5" x14ac:dyDescent="0.25">
      <c r="A88" s="1" t="s">
        <v>62</v>
      </c>
      <c r="B88" s="1" t="str">
        <f t="shared" si="3"/>
        <v>12Руководитель</v>
      </c>
      <c r="C88" s="1">
        <f>COUNTIF($D$1:D88,D88)</f>
        <v>12</v>
      </c>
      <c r="D88" t="str">
        <f t="shared" si="4"/>
        <v>Руководитель</v>
      </c>
      <c r="E88" t="str">
        <f t="shared" si="5"/>
        <v>Говоров Сергей Анатольевич</v>
      </c>
    </row>
    <row r="89" spans="1:5" x14ac:dyDescent="0.25">
      <c r="A89" s="1" t="s">
        <v>63</v>
      </c>
      <c r="B89" s="1" t="str">
        <f t="shared" si="3"/>
        <v>13Телефон</v>
      </c>
      <c r="C89" s="1">
        <f>COUNTIF($D$1:D89,D89)</f>
        <v>13</v>
      </c>
      <c r="D89" t="str">
        <f t="shared" si="4"/>
        <v>Телефон</v>
      </c>
      <c r="E89" t="str">
        <f t="shared" si="5"/>
        <v>(86631) 7-81-60, 7-85-65</v>
      </c>
    </row>
    <row r="90" spans="1:5" x14ac:dyDescent="0.25">
      <c r="A90" s="1" t="s">
        <v>5</v>
      </c>
      <c r="B90" s="1" t="str">
        <f t="shared" si="3"/>
        <v>13Направление деятельности</v>
      </c>
      <c r="C90" s="1">
        <f>COUNTIF($D$1:D90,D90)</f>
        <v>13</v>
      </c>
      <c r="D90" t="str">
        <f t="shared" si="4"/>
        <v>Направление деятельности</v>
      </c>
      <c r="E90" t="str">
        <f t="shared" si="5"/>
        <v>зерноводство</v>
      </c>
    </row>
    <row r="91" spans="1:5" x14ac:dyDescent="0.25">
      <c r="A91" s="1" t="s">
        <v>64</v>
      </c>
      <c r="B91" s="1" t="str">
        <f t="shared" si="3"/>
        <v>13Собственность</v>
      </c>
      <c r="C91" s="1">
        <f>COUNTIF($D$1:D91,D91)</f>
        <v>13</v>
      </c>
      <c r="D91" t="str">
        <f t="shared" si="4"/>
        <v>Собственность</v>
      </c>
      <c r="E91" t="str">
        <f t="shared" si="5"/>
        <v>коллективная</v>
      </c>
    </row>
    <row r="92" spans="1:5" x14ac:dyDescent="0.25">
      <c r="A92" s="1"/>
      <c r="B92" s="1" t="str">
        <f t="shared" si="3"/>
        <v>13</v>
      </c>
      <c r="C92" s="1">
        <f>COUNTIF($D$1:D92,D92)</f>
        <v>13</v>
      </c>
      <c r="D92" t="str">
        <f t="shared" si="4"/>
        <v/>
      </c>
      <c r="E92">
        <f t="shared" si="5"/>
        <v>0</v>
      </c>
    </row>
    <row r="93" spans="1:5" x14ac:dyDescent="0.25">
      <c r="A93" s="1" t="s">
        <v>65</v>
      </c>
      <c r="B93" s="1" t="str">
        <f t="shared" si="3"/>
        <v>14Название компании</v>
      </c>
      <c r="C93" s="1">
        <f>COUNTIF($D$1:D93,D93)</f>
        <v>14</v>
      </c>
      <c r="D93" t="str">
        <f t="shared" si="4"/>
        <v>Название компании</v>
      </c>
      <c r="E93" t="str">
        <f t="shared" si="5"/>
        <v>«КОНСТАНТИНОВСКОЕ» СЕЛЬХОЗПРЕДПРИЯТИЕ (ООО)</v>
      </c>
    </row>
    <row r="94" spans="1:5" x14ac:dyDescent="0.25">
      <c r="A94" s="1" t="s">
        <v>66</v>
      </c>
      <c r="B94" s="1" t="str">
        <f t="shared" si="3"/>
        <v>14Адрес</v>
      </c>
      <c r="C94" s="1">
        <f>COUNTIF($D$1:D94,D94)</f>
        <v>14</v>
      </c>
      <c r="D94" t="str">
        <f t="shared" si="4"/>
        <v>Адрес</v>
      </c>
      <c r="E94" t="str">
        <f t="shared" si="5"/>
        <v>361504, Кабардино-Балкарская Республика, Баксанский р-н, с. Кременчуг-Константиновское, ул. Садовая,</v>
      </c>
    </row>
    <row r="95" spans="1:5" x14ac:dyDescent="0.25">
      <c r="A95" s="1" t="s">
        <v>67</v>
      </c>
      <c r="B95" s="1" t="str">
        <f t="shared" si="3"/>
        <v>13Руководитель</v>
      </c>
      <c r="C95" s="1">
        <f>COUNTIF($D$1:D95,D95)</f>
        <v>13</v>
      </c>
      <c r="D95" t="str">
        <f t="shared" si="4"/>
        <v>Руководитель</v>
      </c>
      <c r="E95" t="str">
        <f t="shared" si="5"/>
        <v>Лобко Александр Викторович</v>
      </c>
    </row>
    <row r="96" spans="1:5" x14ac:dyDescent="0.25">
      <c r="A96" s="1" t="s">
        <v>68</v>
      </c>
      <c r="B96" s="1" t="str">
        <f t="shared" si="3"/>
        <v>14Телефон</v>
      </c>
      <c r="C96" s="1">
        <f>COUNTIF($D$1:D96,D96)</f>
        <v>14</v>
      </c>
      <c r="D96" t="str">
        <f t="shared" si="4"/>
        <v>Телефон</v>
      </c>
      <c r="E96" t="str">
        <f t="shared" si="5"/>
        <v>(906) 483-66-06</v>
      </c>
    </row>
    <row r="97" spans="1:5" x14ac:dyDescent="0.25">
      <c r="A97" s="1" t="s">
        <v>59</v>
      </c>
      <c r="B97" s="1" t="str">
        <f t="shared" si="3"/>
        <v>14Направление деятельности</v>
      </c>
      <c r="C97" s="1">
        <f>COUNTIF($D$1:D97,D97)</f>
        <v>14</v>
      </c>
      <c r="D97" t="str">
        <f t="shared" si="4"/>
        <v>Направление деятельности</v>
      </c>
      <c r="E97" t="str">
        <f t="shared" si="5"/>
        <v>выращивание зернобобовых культур</v>
      </c>
    </row>
    <row r="98" spans="1:5" x14ac:dyDescent="0.25">
      <c r="A98" s="1" t="s">
        <v>0</v>
      </c>
      <c r="B98" s="1" t="str">
        <f t="shared" si="3"/>
        <v>14Собственность</v>
      </c>
      <c r="C98" s="1">
        <f>COUNTIF($D$1:D98,D98)</f>
        <v>14</v>
      </c>
      <c r="D98" t="str">
        <f t="shared" si="4"/>
        <v>Собственность</v>
      </c>
      <c r="E98" t="str">
        <f t="shared" si="5"/>
        <v>частная</v>
      </c>
    </row>
    <row r="99" spans="1:5" x14ac:dyDescent="0.25">
      <c r="A99" s="1"/>
      <c r="B99" s="1" t="str">
        <f t="shared" si="3"/>
        <v>14</v>
      </c>
      <c r="C99" s="1">
        <f>COUNTIF($D$1:D99,D99)</f>
        <v>14</v>
      </c>
      <c r="D99" t="str">
        <f t="shared" si="4"/>
        <v/>
      </c>
      <c r="E99">
        <f t="shared" si="5"/>
        <v>0</v>
      </c>
    </row>
    <row r="100" spans="1:5" x14ac:dyDescent="0.25">
      <c r="A100" s="1" t="s">
        <v>69</v>
      </c>
      <c r="B100" s="1" t="str">
        <f t="shared" si="3"/>
        <v>15Название компании</v>
      </c>
      <c r="C100" s="1">
        <f>COUNTIF($D$1:D100,D100)</f>
        <v>15</v>
      </c>
      <c r="D100" t="str">
        <f t="shared" si="4"/>
        <v>Название компании</v>
      </c>
      <c r="E100" t="str">
        <f t="shared" si="5"/>
        <v>«КРАСНАЯ НИВА» СЕЛЬСКОХОЗЯЙСТВЕННЫЙ ПРОИЗВОДСТВЕННЫЙ КООПЕРАТИВ</v>
      </c>
    </row>
    <row r="101" spans="1:5" x14ac:dyDescent="0.25">
      <c r="A101" s="1" t="s">
        <v>70</v>
      </c>
      <c r="B101" s="1" t="str">
        <f t="shared" si="3"/>
        <v>15Адрес</v>
      </c>
      <c r="C101" s="1">
        <f>COUNTIF($D$1:D101,D101)</f>
        <v>15</v>
      </c>
      <c r="D101" t="str">
        <f t="shared" si="4"/>
        <v>Адрес</v>
      </c>
      <c r="E101" t="str">
        <f t="shared" si="5"/>
        <v>361103, Кабардино-Балкарская Республика, Майский р-н, стан. Котляревская, ул. Лебедевых, 73</v>
      </c>
    </row>
    <row r="102" spans="1:5" x14ac:dyDescent="0.25">
      <c r="A102" s="1" t="s">
        <v>71</v>
      </c>
      <c r="B102" s="1" t="str">
        <f t="shared" si="3"/>
        <v>14Руководитель</v>
      </c>
      <c r="C102" s="1">
        <f>COUNTIF($D$1:D102,D102)</f>
        <v>14</v>
      </c>
      <c r="D102" t="str">
        <f t="shared" si="4"/>
        <v>Руководитель</v>
      </c>
      <c r="E102" t="str">
        <f t="shared" si="5"/>
        <v>Шульга Петр Алексеевич</v>
      </c>
    </row>
    <row r="103" spans="1:5" x14ac:dyDescent="0.25">
      <c r="A103" s="1" t="s">
        <v>72</v>
      </c>
      <c r="B103" s="1" t="str">
        <f t="shared" si="3"/>
        <v>15Телефон</v>
      </c>
      <c r="C103" s="1">
        <f>COUNTIF($D$1:D103,D103)</f>
        <v>15</v>
      </c>
      <c r="D103" t="str">
        <f t="shared" si="4"/>
        <v>Телефон</v>
      </c>
      <c r="E103" t="str">
        <f t="shared" si="5"/>
        <v>(86633) 4-32-35, 4-32-32, 4-32-30</v>
      </c>
    </row>
    <row r="104" spans="1:5" x14ac:dyDescent="0.25">
      <c r="A104" s="1" t="s">
        <v>73</v>
      </c>
      <c r="B104" s="1" t="str">
        <f t="shared" si="3"/>
        <v>3Факс</v>
      </c>
      <c r="C104" s="1">
        <f>COUNTIF($D$1:D104,D104)</f>
        <v>3</v>
      </c>
      <c r="D104" t="str">
        <f t="shared" si="4"/>
        <v>Факс</v>
      </c>
      <c r="E104" t="str">
        <f t="shared" si="5"/>
        <v>(86633) 4-32-35</v>
      </c>
    </row>
    <row r="105" spans="1:5" x14ac:dyDescent="0.25">
      <c r="A105" s="1" t="s">
        <v>74</v>
      </c>
      <c r="B105" s="1" t="str">
        <f t="shared" si="3"/>
        <v>15Направление деятельности</v>
      </c>
      <c r="C105" s="1">
        <f>COUNTIF($D$1:D105,D105)</f>
        <v>15</v>
      </c>
      <c r="D105" t="str">
        <f t="shared" si="4"/>
        <v>Направление деятельности</v>
      </c>
      <c r="E105" t="str">
        <f t="shared" si="5"/>
        <v>выращивание зернобобовых культур; животноводство</v>
      </c>
    </row>
    <row r="106" spans="1:5" x14ac:dyDescent="0.25">
      <c r="A106" s="1" t="s">
        <v>0</v>
      </c>
      <c r="B106" s="1" t="str">
        <f t="shared" si="3"/>
        <v>15Собственность</v>
      </c>
      <c r="C106" s="1">
        <f>COUNTIF($D$1:D106,D106)</f>
        <v>15</v>
      </c>
      <c r="D106" t="str">
        <f t="shared" si="4"/>
        <v>Собственность</v>
      </c>
      <c r="E106" t="str">
        <f t="shared" si="5"/>
        <v>частная</v>
      </c>
    </row>
    <row r="107" spans="1:5" x14ac:dyDescent="0.25">
      <c r="A107" s="1"/>
      <c r="B107" s="1" t="str">
        <f t="shared" si="3"/>
        <v>15</v>
      </c>
      <c r="C107" s="1">
        <f>COUNTIF($D$1:D107,D107)</f>
        <v>15</v>
      </c>
      <c r="D107" t="str">
        <f t="shared" si="4"/>
        <v/>
      </c>
      <c r="E107">
        <f t="shared" si="5"/>
        <v>0</v>
      </c>
    </row>
    <row r="108" spans="1:5" x14ac:dyDescent="0.25">
      <c r="A108" s="1" t="s">
        <v>75</v>
      </c>
      <c r="B108" s="1" t="str">
        <f t="shared" si="3"/>
        <v>16Название компании</v>
      </c>
      <c r="C108" s="1">
        <f>COUNTIF($D$1:D108,D108)</f>
        <v>16</v>
      </c>
      <c r="D108" t="str">
        <f t="shared" si="4"/>
        <v>Название компании</v>
      </c>
      <c r="E108" t="str">
        <f t="shared" si="5"/>
        <v>«КУБИНСКИЙ» ПЛЕМЕННОЙ ПТИЦЕЗАВОД (ОАО)</v>
      </c>
    </row>
    <row r="109" spans="1:5" x14ac:dyDescent="0.25">
      <c r="A109" s="1" t="s">
        <v>76</v>
      </c>
      <c r="B109" s="1" t="str">
        <f t="shared" si="3"/>
        <v>16Адрес</v>
      </c>
      <c r="C109" s="1">
        <f>COUNTIF($D$1:D109,D109)</f>
        <v>16</v>
      </c>
      <c r="D109" t="str">
        <f t="shared" si="4"/>
        <v>Адрес</v>
      </c>
      <c r="E109" t="str">
        <f t="shared" si="5"/>
        <v>361511, Кабардино-Балкарская Республика, Баксанский р-н, с. Куба-Таба, ул. Советская, 5</v>
      </c>
    </row>
    <row r="110" spans="1:5" x14ac:dyDescent="0.25">
      <c r="A110" s="1" t="s">
        <v>77</v>
      </c>
      <c r="B110" s="1" t="str">
        <f t="shared" si="3"/>
        <v>15Руководитель</v>
      </c>
      <c r="C110" s="1">
        <f>COUNTIF($D$1:D110,D110)</f>
        <v>15</v>
      </c>
      <c r="D110" t="str">
        <f t="shared" si="4"/>
        <v>Руководитель</v>
      </c>
      <c r="E110" t="str">
        <f t="shared" si="5"/>
        <v>Небежев Салим Корнеевич</v>
      </c>
    </row>
    <row r="111" spans="1:5" x14ac:dyDescent="0.25">
      <c r="A111" s="1" t="s">
        <v>78</v>
      </c>
      <c r="B111" s="1" t="str">
        <f t="shared" si="3"/>
        <v>16Телефон</v>
      </c>
      <c r="C111" s="1">
        <f>COUNTIF($D$1:D111,D111)</f>
        <v>16</v>
      </c>
      <c r="D111" t="str">
        <f t="shared" si="4"/>
        <v>Телефон</v>
      </c>
      <c r="E111" t="str">
        <f t="shared" si="5"/>
        <v>(86634) 3-52-19, 3-52-10</v>
      </c>
    </row>
    <row r="112" spans="1:5" x14ac:dyDescent="0.25">
      <c r="A112" s="1" t="s">
        <v>59</v>
      </c>
      <c r="B112" s="1" t="str">
        <f t="shared" si="3"/>
        <v>16Направление деятельности</v>
      </c>
      <c r="C112" s="1">
        <f>COUNTIF($D$1:D112,D112)</f>
        <v>16</v>
      </c>
      <c r="D112" t="str">
        <f t="shared" si="4"/>
        <v>Направление деятельности</v>
      </c>
      <c r="E112" t="str">
        <f t="shared" si="5"/>
        <v>выращивание зернобобовых культур</v>
      </c>
    </row>
    <row r="113" spans="1:5" x14ac:dyDescent="0.25">
      <c r="A113" s="1" t="s">
        <v>79</v>
      </c>
      <c r="B113" s="1" t="str">
        <f t="shared" si="3"/>
        <v>16Собственность</v>
      </c>
      <c r="C113" s="1">
        <f>COUNTIF($D$1:D113,D113)</f>
        <v>16</v>
      </c>
      <c r="D113" t="str">
        <f t="shared" si="4"/>
        <v>Собственность</v>
      </c>
      <c r="E113" t="str">
        <f t="shared" si="5"/>
        <v>федеральная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Лист1(а)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2015-04-17T20:34:32Z</dcterms:modified>
</cp:coreProperties>
</file>