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autoCompressPictures="0" defaultThemeVersion="124226"/>
  <bookViews>
    <workbookView xWindow="360" yWindow="60" windowWidth="24315" windowHeight="13005" activeTab="1"/>
  </bookViews>
  <sheets>
    <sheet name=" " sheetId="83" r:id="rId1"/>
    <sheet name="2015" sheetId="82" r:id="rId2"/>
    <sheet name="Отчетные недели" sheetId="84" r:id="rId3"/>
  </sheets>
  <definedNames>
    <definedName name="_xlnm._FilterDatabase" localSheetId="1" hidden="1">'2015'!$C$8:$U$8</definedName>
    <definedName name="СЧЕТЕСЛИ" localSheetId="1">#REF!</definedName>
    <definedName name="СЧЕТЕСЛИ">#REF!</definedName>
  </definedNames>
  <calcPr calcId="145621"/>
</workbook>
</file>

<file path=xl/calcChain.xml><?xml version="1.0" encoding="utf-8"?>
<calcChain xmlns="http://schemas.openxmlformats.org/spreadsheetml/2006/main">
  <c r="G327" i="82" l="1"/>
  <c r="E326" i="82"/>
  <c r="AQ26" i="82" l="1"/>
  <c r="AN26" i="82" s="1"/>
  <c r="AP26" i="82"/>
  <c r="AO26" i="82"/>
  <c r="Z26" i="82"/>
  <c r="E97" i="82"/>
  <c r="E199" i="82"/>
  <c r="E222" i="82"/>
  <c r="E301" i="82"/>
  <c r="E324" i="82"/>
  <c r="U325" i="82"/>
  <c r="R325" i="82" s="1"/>
  <c r="T325" i="82"/>
  <c r="S325" i="82"/>
  <c r="D325" i="82"/>
  <c r="U323" i="82"/>
  <c r="T323" i="82"/>
  <c r="S323" i="82"/>
  <c r="D323" i="82"/>
  <c r="E322" i="82" s="1"/>
  <c r="U321" i="82"/>
  <c r="R321" i="82" s="1"/>
  <c r="T321" i="82"/>
  <c r="S321" i="82"/>
  <c r="D321" i="82"/>
  <c r="E320" i="82" s="1"/>
  <c r="U319" i="82"/>
  <c r="R319" i="82" s="1"/>
  <c r="T319" i="82"/>
  <c r="S319" i="82"/>
  <c r="D319" i="82"/>
  <c r="E318" i="82"/>
  <c r="U317" i="82"/>
  <c r="R317" i="82" s="1"/>
  <c r="T317" i="82"/>
  <c r="S317" i="82"/>
  <c r="D317" i="82"/>
  <c r="E316" i="82"/>
  <c r="U315" i="82"/>
  <c r="T315" i="82"/>
  <c r="S315" i="82"/>
  <c r="D315" i="82"/>
  <c r="E314" i="82"/>
  <c r="U313" i="82"/>
  <c r="R313" i="82" s="1"/>
  <c r="T313" i="82"/>
  <c r="S313" i="82"/>
  <c r="D313" i="82"/>
  <c r="E312" i="82"/>
  <c r="U311" i="82"/>
  <c r="T311" i="82"/>
  <c r="S311" i="82"/>
  <c r="D311" i="82"/>
  <c r="E310" i="82"/>
  <c r="U309" i="82"/>
  <c r="R309" i="82" s="1"/>
  <c r="T309" i="82"/>
  <c r="S309" i="82"/>
  <c r="D309" i="82"/>
  <c r="E308" i="82" s="1"/>
  <c r="U307" i="82"/>
  <c r="T307" i="82"/>
  <c r="S307" i="82"/>
  <c r="D307" i="82"/>
  <c r="E306" i="82" s="1"/>
  <c r="U305" i="82"/>
  <c r="R305" i="82" s="1"/>
  <c r="T305" i="82"/>
  <c r="S305" i="82"/>
  <c r="D305" i="82"/>
  <c r="E304" i="82"/>
  <c r="U303" i="82"/>
  <c r="R303" i="82" s="1"/>
  <c r="T303" i="82"/>
  <c r="S303" i="82"/>
  <c r="D303" i="82"/>
  <c r="E302" i="82"/>
  <c r="U300" i="82"/>
  <c r="R300" i="82" s="1"/>
  <c r="T300" i="82"/>
  <c r="S300" i="82"/>
  <c r="D300" i="82"/>
  <c r="E299" i="82" s="1"/>
  <c r="U298" i="82"/>
  <c r="T298" i="82"/>
  <c r="S298" i="82"/>
  <c r="D298" i="82"/>
  <c r="E297" i="82"/>
  <c r="U296" i="82"/>
  <c r="T296" i="82"/>
  <c r="S296" i="82"/>
  <c r="D296" i="82"/>
  <c r="E295" i="82" s="1"/>
  <c r="U294" i="82"/>
  <c r="R294" i="82" s="1"/>
  <c r="T294" i="82"/>
  <c r="S294" i="82"/>
  <c r="D294" i="82"/>
  <c r="E293" i="82" s="1"/>
  <c r="U292" i="82"/>
  <c r="R292" i="82" s="1"/>
  <c r="T292" i="82"/>
  <c r="S292" i="82"/>
  <c r="D292" i="82"/>
  <c r="E291" i="82"/>
  <c r="U290" i="82"/>
  <c r="R290" i="82" s="1"/>
  <c r="T290" i="82"/>
  <c r="S290" i="82"/>
  <c r="D290" i="82"/>
  <c r="E289" i="82" s="1"/>
  <c r="U288" i="82"/>
  <c r="T288" i="82"/>
  <c r="S288" i="82"/>
  <c r="D288" i="82"/>
  <c r="E287" i="82" s="1"/>
  <c r="U286" i="82"/>
  <c r="R286" i="82" s="1"/>
  <c r="T286" i="82"/>
  <c r="S286" i="82"/>
  <c r="D286" i="82"/>
  <c r="E285" i="82" s="1"/>
  <c r="U284" i="82"/>
  <c r="R284" i="82" s="1"/>
  <c r="T284" i="82"/>
  <c r="S284" i="82"/>
  <c r="D284" i="82"/>
  <c r="E283" i="82" s="1"/>
  <c r="U282" i="82"/>
  <c r="T282" i="82"/>
  <c r="S282" i="82"/>
  <c r="D282" i="82"/>
  <c r="E281" i="82"/>
  <c r="U280" i="82"/>
  <c r="T280" i="82"/>
  <c r="S280" i="82"/>
  <c r="D280" i="82"/>
  <c r="E279" i="82" s="1"/>
  <c r="U278" i="82"/>
  <c r="R278" i="82" s="1"/>
  <c r="T278" i="82"/>
  <c r="S278" i="82"/>
  <c r="D278" i="82"/>
  <c r="E277" i="82" s="1"/>
  <c r="U275" i="82"/>
  <c r="R275" i="82" s="1"/>
  <c r="T275" i="82"/>
  <c r="S275" i="82"/>
  <c r="D275" i="82"/>
  <c r="E274" i="82"/>
  <c r="U273" i="82"/>
  <c r="R273" i="82" s="1"/>
  <c r="T273" i="82"/>
  <c r="S273" i="82"/>
  <c r="D273" i="82"/>
  <c r="E272" i="82"/>
  <c r="U271" i="82"/>
  <c r="T271" i="82"/>
  <c r="S271" i="82"/>
  <c r="D271" i="82"/>
  <c r="E270" i="82" s="1"/>
  <c r="U269" i="82"/>
  <c r="R269" i="82" s="1"/>
  <c r="T269" i="82"/>
  <c r="S269" i="82"/>
  <c r="D269" i="82"/>
  <c r="E268" i="82" s="1"/>
  <c r="U267" i="82"/>
  <c r="R267" i="82" s="1"/>
  <c r="T267" i="82"/>
  <c r="S267" i="82"/>
  <c r="D267" i="82"/>
  <c r="E266" i="82"/>
  <c r="U265" i="82"/>
  <c r="R265" i="82" s="1"/>
  <c r="T265" i="82"/>
  <c r="S265" i="82"/>
  <c r="D265" i="82"/>
  <c r="E264" i="82" s="1"/>
  <c r="U263" i="82"/>
  <c r="T263" i="82"/>
  <c r="S263" i="82"/>
  <c r="D263" i="82"/>
  <c r="E262" i="82"/>
  <c r="U261" i="82"/>
  <c r="R261" i="82" s="1"/>
  <c r="T261" i="82"/>
  <c r="S261" i="82"/>
  <c r="D261" i="82"/>
  <c r="E260" i="82" s="1"/>
  <c r="U259" i="82"/>
  <c r="R259" i="82" s="1"/>
  <c r="T259" i="82"/>
  <c r="S259" i="82"/>
  <c r="D259" i="82"/>
  <c r="E258" i="82" s="1"/>
  <c r="U257" i="82"/>
  <c r="R257" i="82" s="1"/>
  <c r="T257" i="82"/>
  <c r="S257" i="82"/>
  <c r="D257" i="82"/>
  <c r="E256" i="82" s="1"/>
  <c r="U255" i="82"/>
  <c r="R255" i="82" s="1"/>
  <c r="T255" i="82"/>
  <c r="S255" i="82"/>
  <c r="D255" i="82"/>
  <c r="E254" i="82"/>
  <c r="U253" i="82"/>
  <c r="R253" i="82" s="1"/>
  <c r="T253" i="82"/>
  <c r="S253" i="82"/>
  <c r="D253" i="82"/>
  <c r="E252" i="82" s="1"/>
  <c r="U250" i="82"/>
  <c r="R250" i="82" s="1"/>
  <c r="T250" i="82"/>
  <c r="S250" i="82"/>
  <c r="D250" i="82"/>
  <c r="E249" i="82" s="1"/>
  <c r="U248" i="82"/>
  <c r="T248" i="82"/>
  <c r="S248" i="82"/>
  <c r="D248" i="82"/>
  <c r="E247" i="82"/>
  <c r="U246" i="82"/>
  <c r="T246" i="82"/>
  <c r="S246" i="82"/>
  <c r="D246" i="82"/>
  <c r="E245" i="82" s="1"/>
  <c r="U244" i="82"/>
  <c r="T244" i="82"/>
  <c r="S244" i="82"/>
  <c r="D244" i="82"/>
  <c r="E243" i="82" s="1"/>
  <c r="U242" i="82"/>
  <c r="R242" i="82" s="1"/>
  <c r="T242" i="82"/>
  <c r="S242" i="82"/>
  <c r="D242" i="82"/>
  <c r="E241" i="82" s="1"/>
  <c r="U240" i="82"/>
  <c r="R240" i="82" s="1"/>
  <c r="T240" i="82"/>
  <c r="S240" i="82"/>
  <c r="D240" i="82"/>
  <c r="E239" i="82"/>
  <c r="U238" i="82"/>
  <c r="T238" i="82"/>
  <c r="S238" i="82"/>
  <c r="D238" i="82"/>
  <c r="E237" i="82"/>
  <c r="U236" i="82"/>
  <c r="R236" i="82" s="1"/>
  <c r="T236" i="82"/>
  <c r="S236" i="82"/>
  <c r="D236" i="82"/>
  <c r="E235" i="82" s="1"/>
  <c r="U234" i="82"/>
  <c r="R234" i="82" s="1"/>
  <c r="T234" i="82"/>
  <c r="S234" i="82"/>
  <c r="D234" i="82"/>
  <c r="E233" i="82" s="1"/>
  <c r="U232" i="82"/>
  <c r="T232" i="82"/>
  <c r="S232" i="82"/>
  <c r="D232" i="82"/>
  <c r="E231" i="82"/>
  <c r="U230" i="82"/>
  <c r="T230" i="82"/>
  <c r="S230" i="82"/>
  <c r="D230" i="82"/>
  <c r="E229" i="82" s="1"/>
  <c r="U228" i="82"/>
  <c r="T228" i="82"/>
  <c r="S228" i="82"/>
  <c r="D228" i="82"/>
  <c r="E227" i="82" s="1"/>
  <c r="AQ228" i="82"/>
  <c r="AN228" i="82" s="1"/>
  <c r="AP228" i="82"/>
  <c r="AO228" i="82"/>
  <c r="Z228" i="82"/>
  <c r="R232" i="82" l="1"/>
  <c r="R311" i="82"/>
  <c r="R248" i="82"/>
  <c r="R307" i="82"/>
  <c r="R228" i="82"/>
  <c r="R244" i="82"/>
  <c r="R263" i="82"/>
  <c r="R282" i="82"/>
  <c r="R298" i="82"/>
  <c r="R230" i="82"/>
  <c r="R323" i="82"/>
  <c r="R238" i="82"/>
  <c r="R271" i="82"/>
  <c r="R315" i="82"/>
  <c r="E226" i="82"/>
  <c r="R246" i="82"/>
  <c r="R288" i="82"/>
  <c r="R280" i="82"/>
  <c r="R296" i="82"/>
  <c r="E251" i="82"/>
  <c r="E276" i="82"/>
  <c r="U223" i="82"/>
  <c r="R223" i="82" s="1"/>
  <c r="T223" i="82"/>
  <c r="S223" i="82"/>
  <c r="D223" i="82"/>
  <c r="U221" i="82"/>
  <c r="T221" i="82"/>
  <c r="S221" i="82"/>
  <c r="D221" i="82"/>
  <c r="E220" i="82" s="1"/>
  <c r="U219" i="82"/>
  <c r="T219" i="82"/>
  <c r="S219" i="82"/>
  <c r="D219" i="82"/>
  <c r="E218" i="82" s="1"/>
  <c r="U217" i="82"/>
  <c r="T217" i="82"/>
  <c r="S217" i="82"/>
  <c r="D217" i="82"/>
  <c r="E216" i="82" s="1"/>
  <c r="U215" i="82"/>
  <c r="T215" i="82"/>
  <c r="S215" i="82"/>
  <c r="D215" i="82"/>
  <c r="E214" i="82" s="1"/>
  <c r="U213" i="82"/>
  <c r="T213" i="82"/>
  <c r="S213" i="82"/>
  <c r="D213" i="82"/>
  <c r="E212" i="82" s="1"/>
  <c r="U211" i="82"/>
  <c r="T211" i="82"/>
  <c r="S211" i="82"/>
  <c r="D211" i="82"/>
  <c r="E210" i="82" s="1"/>
  <c r="U209" i="82"/>
  <c r="T209" i="82"/>
  <c r="S209" i="82"/>
  <c r="D209" i="82"/>
  <c r="E208" i="82" s="1"/>
  <c r="U207" i="82"/>
  <c r="T207" i="82"/>
  <c r="S207" i="82"/>
  <c r="D207" i="82"/>
  <c r="E206" i="82" s="1"/>
  <c r="U205" i="82"/>
  <c r="T205" i="82"/>
  <c r="S205" i="82"/>
  <c r="D205" i="82"/>
  <c r="E204" i="82" s="1"/>
  <c r="U203" i="82"/>
  <c r="T203" i="82"/>
  <c r="S203" i="82"/>
  <c r="D203" i="82"/>
  <c r="E202" i="82" s="1"/>
  <c r="U201" i="82"/>
  <c r="T201" i="82"/>
  <c r="S201" i="82"/>
  <c r="D201" i="82"/>
  <c r="E200" i="82" s="1"/>
  <c r="U198" i="82"/>
  <c r="T198" i="82"/>
  <c r="S198" i="82"/>
  <c r="D198" i="82"/>
  <c r="E197" i="82" s="1"/>
  <c r="U196" i="82"/>
  <c r="T196" i="82"/>
  <c r="S196" i="82"/>
  <c r="D196" i="82"/>
  <c r="E195" i="82" s="1"/>
  <c r="U194" i="82"/>
  <c r="T194" i="82"/>
  <c r="S194" i="82"/>
  <c r="D194" i="82"/>
  <c r="E193" i="82" s="1"/>
  <c r="U192" i="82"/>
  <c r="T192" i="82"/>
  <c r="S192" i="82"/>
  <c r="D192" i="82"/>
  <c r="E191" i="82" s="1"/>
  <c r="U190" i="82"/>
  <c r="T190" i="82"/>
  <c r="S190" i="82"/>
  <c r="D190" i="82"/>
  <c r="E189" i="82" s="1"/>
  <c r="U188" i="82"/>
  <c r="T188" i="82"/>
  <c r="S188" i="82"/>
  <c r="D188" i="82"/>
  <c r="E187" i="82" s="1"/>
  <c r="U186" i="82"/>
  <c r="T186" i="82"/>
  <c r="S186" i="82"/>
  <c r="D186" i="82"/>
  <c r="E185" i="82" s="1"/>
  <c r="U184" i="82"/>
  <c r="T184" i="82"/>
  <c r="S184" i="82"/>
  <c r="D184" i="82"/>
  <c r="E183" i="82" s="1"/>
  <c r="U182" i="82"/>
  <c r="T182" i="82"/>
  <c r="S182" i="82"/>
  <c r="D182" i="82"/>
  <c r="E181" i="82" s="1"/>
  <c r="U180" i="82"/>
  <c r="T180" i="82"/>
  <c r="S180" i="82"/>
  <c r="D180" i="82"/>
  <c r="E179" i="82" s="1"/>
  <c r="U178" i="82"/>
  <c r="T178" i="82"/>
  <c r="S178" i="82"/>
  <c r="D178" i="82"/>
  <c r="E177" i="82" s="1"/>
  <c r="U176" i="82"/>
  <c r="T176" i="82"/>
  <c r="S176" i="82"/>
  <c r="D176" i="82"/>
  <c r="E175" i="82" s="1"/>
  <c r="U173" i="82"/>
  <c r="T173" i="82"/>
  <c r="S173" i="82"/>
  <c r="D173" i="82"/>
  <c r="E172" i="82"/>
  <c r="U171" i="82"/>
  <c r="T171" i="82"/>
  <c r="S171" i="82"/>
  <c r="D171" i="82"/>
  <c r="E170" i="82" s="1"/>
  <c r="U169" i="82"/>
  <c r="T169" i="82"/>
  <c r="S169" i="82"/>
  <c r="D169" i="82"/>
  <c r="E168" i="82"/>
  <c r="U167" i="82"/>
  <c r="T167" i="82"/>
  <c r="S167" i="82"/>
  <c r="D167" i="82"/>
  <c r="E166" i="82" s="1"/>
  <c r="U165" i="82"/>
  <c r="T165" i="82"/>
  <c r="S165" i="82"/>
  <c r="D165" i="82"/>
  <c r="E164" i="82" s="1"/>
  <c r="U163" i="82"/>
  <c r="T163" i="82"/>
  <c r="S163" i="82"/>
  <c r="D163" i="82"/>
  <c r="E162" i="82" s="1"/>
  <c r="U161" i="82"/>
  <c r="T161" i="82"/>
  <c r="S161" i="82"/>
  <c r="D161" i="82"/>
  <c r="E160" i="82"/>
  <c r="U159" i="82"/>
  <c r="T159" i="82"/>
  <c r="S159" i="82"/>
  <c r="D159" i="82"/>
  <c r="E158" i="82" s="1"/>
  <c r="U157" i="82"/>
  <c r="T157" i="82"/>
  <c r="S157" i="82"/>
  <c r="D157" i="82"/>
  <c r="E156" i="82" s="1"/>
  <c r="U155" i="82"/>
  <c r="T155" i="82"/>
  <c r="S155" i="82"/>
  <c r="D155" i="82"/>
  <c r="E154" i="82" s="1"/>
  <c r="U153" i="82"/>
  <c r="T153" i="82"/>
  <c r="S153" i="82"/>
  <c r="D153" i="82"/>
  <c r="E152" i="82" s="1"/>
  <c r="U151" i="82"/>
  <c r="T151" i="82"/>
  <c r="S151" i="82"/>
  <c r="D151" i="82"/>
  <c r="E150" i="82" s="1"/>
  <c r="U148" i="82"/>
  <c r="T148" i="82"/>
  <c r="S148" i="82"/>
  <c r="D148" i="82"/>
  <c r="E147" i="82" s="1"/>
  <c r="U146" i="82"/>
  <c r="T146" i="82"/>
  <c r="S146" i="82"/>
  <c r="D146" i="82"/>
  <c r="E145" i="82"/>
  <c r="U144" i="82"/>
  <c r="T144" i="82"/>
  <c r="S144" i="82"/>
  <c r="D144" i="82"/>
  <c r="E143" i="82"/>
  <c r="U142" i="82"/>
  <c r="T142" i="82"/>
  <c r="S142" i="82"/>
  <c r="D142" i="82"/>
  <c r="E141" i="82" s="1"/>
  <c r="U140" i="82"/>
  <c r="T140" i="82"/>
  <c r="S140" i="82"/>
  <c r="D140" i="82"/>
  <c r="E139" i="82" s="1"/>
  <c r="U138" i="82"/>
  <c r="T138" i="82"/>
  <c r="S138" i="82"/>
  <c r="D138" i="82"/>
  <c r="E137" i="82" s="1"/>
  <c r="U136" i="82"/>
  <c r="T136" i="82"/>
  <c r="S136" i="82"/>
  <c r="D136" i="82"/>
  <c r="E135" i="82" s="1"/>
  <c r="U134" i="82"/>
  <c r="T134" i="82"/>
  <c r="S134" i="82"/>
  <c r="D134" i="82"/>
  <c r="E133" i="82"/>
  <c r="U132" i="82"/>
  <c r="T132" i="82"/>
  <c r="S132" i="82"/>
  <c r="D132" i="82"/>
  <c r="E131" i="82" s="1"/>
  <c r="U130" i="82"/>
  <c r="T130" i="82"/>
  <c r="S130" i="82"/>
  <c r="D130" i="82"/>
  <c r="E129" i="82" s="1"/>
  <c r="U128" i="82"/>
  <c r="T128" i="82"/>
  <c r="S128" i="82"/>
  <c r="D128" i="82"/>
  <c r="E127" i="82" s="1"/>
  <c r="U126" i="82"/>
  <c r="T126" i="82"/>
  <c r="S126" i="82"/>
  <c r="D126" i="82"/>
  <c r="E224" i="82" s="1"/>
  <c r="D101" i="82"/>
  <c r="E100" i="82" s="1"/>
  <c r="S101" i="82"/>
  <c r="T101" i="82"/>
  <c r="U101" i="82"/>
  <c r="D103" i="82"/>
  <c r="E102" i="82" s="1"/>
  <c r="S103" i="82"/>
  <c r="T103" i="82"/>
  <c r="U103" i="82"/>
  <c r="D105" i="82"/>
  <c r="E104" i="82" s="1"/>
  <c r="S105" i="82"/>
  <c r="T105" i="82"/>
  <c r="U105" i="82"/>
  <c r="R105" i="82" s="1"/>
  <c r="D107" i="82"/>
  <c r="E106" i="82" s="1"/>
  <c r="S107" i="82"/>
  <c r="T107" i="82"/>
  <c r="U107" i="82"/>
  <c r="D109" i="82"/>
  <c r="E108" i="82" s="1"/>
  <c r="S109" i="82"/>
  <c r="T109" i="82"/>
  <c r="U109" i="82"/>
  <c r="R109" i="82" s="1"/>
  <c r="D111" i="82"/>
  <c r="E110" i="82" s="1"/>
  <c r="S111" i="82"/>
  <c r="T111" i="82"/>
  <c r="U111" i="82"/>
  <c r="D113" i="82"/>
  <c r="E112" i="82" s="1"/>
  <c r="S113" i="82"/>
  <c r="T113" i="82"/>
  <c r="U113" i="82"/>
  <c r="R113" i="82" s="1"/>
  <c r="D115" i="82"/>
  <c r="E114" i="82" s="1"/>
  <c r="S115" i="82"/>
  <c r="T115" i="82"/>
  <c r="U115" i="82"/>
  <c r="D117" i="82"/>
  <c r="E116" i="82" s="1"/>
  <c r="S117" i="82"/>
  <c r="T117" i="82"/>
  <c r="U117" i="82"/>
  <c r="R117" i="82" s="1"/>
  <c r="D119" i="82"/>
  <c r="E118" i="82" s="1"/>
  <c r="S119" i="82"/>
  <c r="T119" i="82"/>
  <c r="U119" i="82"/>
  <c r="D121" i="82"/>
  <c r="E120" i="82" s="1"/>
  <c r="S121" i="82"/>
  <c r="T121" i="82"/>
  <c r="U121" i="82"/>
  <c r="R121" i="82" s="1"/>
  <c r="D76" i="82"/>
  <c r="E75" i="82" s="1"/>
  <c r="S76" i="82"/>
  <c r="T76" i="82"/>
  <c r="U76" i="82"/>
  <c r="D78" i="82"/>
  <c r="E77" i="82" s="1"/>
  <c r="S78" i="82"/>
  <c r="T78" i="82"/>
  <c r="U78" i="82"/>
  <c r="D80" i="82"/>
  <c r="E79" i="82" s="1"/>
  <c r="S80" i="82"/>
  <c r="T80" i="82"/>
  <c r="U80" i="82"/>
  <c r="D82" i="82"/>
  <c r="E81" i="82" s="1"/>
  <c r="S82" i="82"/>
  <c r="T82" i="82"/>
  <c r="U82" i="82"/>
  <c r="D84" i="82"/>
  <c r="E83" i="82" s="1"/>
  <c r="S84" i="82"/>
  <c r="T84" i="82"/>
  <c r="U84" i="82"/>
  <c r="D86" i="82"/>
  <c r="E85" i="82" s="1"/>
  <c r="S86" i="82"/>
  <c r="T86" i="82"/>
  <c r="U86" i="82"/>
  <c r="R86" i="82" s="1"/>
  <c r="D88" i="82"/>
  <c r="E87" i="82" s="1"/>
  <c r="S88" i="82"/>
  <c r="T88" i="82"/>
  <c r="U88" i="82"/>
  <c r="D90" i="82"/>
  <c r="E89" i="82" s="1"/>
  <c r="S90" i="82"/>
  <c r="T90" i="82"/>
  <c r="U90" i="82"/>
  <c r="R90" i="82" s="1"/>
  <c r="D92" i="82"/>
  <c r="E91" i="82" s="1"/>
  <c r="S92" i="82"/>
  <c r="T92" i="82"/>
  <c r="U92" i="82"/>
  <c r="D94" i="82"/>
  <c r="E93" i="82" s="1"/>
  <c r="S94" i="82"/>
  <c r="T94" i="82"/>
  <c r="U94" i="82"/>
  <c r="R94" i="82" s="1"/>
  <c r="D96" i="82"/>
  <c r="E95" i="82" s="1"/>
  <c r="S96" i="82"/>
  <c r="T96" i="82"/>
  <c r="U96" i="82"/>
  <c r="D51" i="82"/>
  <c r="E50" i="82" s="1"/>
  <c r="S51" i="82"/>
  <c r="T51" i="82"/>
  <c r="U51" i="82"/>
  <c r="D53" i="82"/>
  <c r="E52" i="82" s="1"/>
  <c r="S53" i="82"/>
  <c r="T53" i="82"/>
  <c r="U53" i="82"/>
  <c r="D55" i="82"/>
  <c r="E54" i="82" s="1"/>
  <c r="S55" i="82"/>
  <c r="T55" i="82"/>
  <c r="U55" i="82"/>
  <c r="D57" i="82"/>
  <c r="E56" i="82" s="1"/>
  <c r="S57" i="82"/>
  <c r="T57" i="82"/>
  <c r="U57" i="82"/>
  <c r="D59" i="82"/>
  <c r="E58" i="82" s="1"/>
  <c r="S59" i="82"/>
  <c r="T59" i="82"/>
  <c r="U59" i="82"/>
  <c r="D61" i="82"/>
  <c r="E60" i="82" s="1"/>
  <c r="S61" i="82"/>
  <c r="T61" i="82"/>
  <c r="U61" i="82"/>
  <c r="D63" i="82"/>
  <c r="E62" i="82" s="1"/>
  <c r="S63" i="82"/>
  <c r="T63" i="82"/>
  <c r="U63" i="82"/>
  <c r="D65" i="82"/>
  <c r="E64" i="82" s="1"/>
  <c r="S65" i="82"/>
  <c r="T65" i="82"/>
  <c r="U65" i="82"/>
  <c r="D67" i="82"/>
  <c r="E66" i="82" s="1"/>
  <c r="S67" i="82"/>
  <c r="T67" i="82"/>
  <c r="U67" i="82"/>
  <c r="D69" i="82"/>
  <c r="E68" i="82" s="1"/>
  <c r="S69" i="82"/>
  <c r="T69" i="82"/>
  <c r="U69" i="82"/>
  <c r="D71" i="82"/>
  <c r="E70" i="82" s="1"/>
  <c r="S71" i="82"/>
  <c r="T71" i="82"/>
  <c r="U71" i="82"/>
  <c r="D28" i="82"/>
  <c r="E27" i="82" s="1"/>
  <c r="S28" i="82"/>
  <c r="T28" i="82"/>
  <c r="U28" i="82"/>
  <c r="D30" i="82"/>
  <c r="E29" i="82" s="1"/>
  <c r="S30" i="82"/>
  <c r="T30" i="82"/>
  <c r="U30" i="82"/>
  <c r="D32" i="82"/>
  <c r="E31" i="82" s="1"/>
  <c r="S32" i="82"/>
  <c r="T32" i="82"/>
  <c r="U32" i="82"/>
  <c r="D34" i="82"/>
  <c r="E33" i="82" s="1"/>
  <c r="S34" i="82"/>
  <c r="T34" i="82"/>
  <c r="U34" i="82"/>
  <c r="R34" i="82" s="1"/>
  <c r="D36" i="82"/>
  <c r="E35" i="82" s="1"/>
  <c r="S36" i="82"/>
  <c r="T36" i="82"/>
  <c r="U36" i="82"/>
  <c r="R36" i="82" s="1"/>
  <c r="D38" i="82"/>
  <c r="E37" i="82" s="1"/>
  <c r="S38" i="82"/>
  <c r="T38" i="82"/>
  <c r="U38" i="82"/>
  <c r="R38" i="82" s="1"/>
  <c r="D40" i="82"/>
  <c r="E39" i="82" s="1"/>
  <c r="S40" i="82"/>
  <c r="T40" i="82"/>
  <c r="U40" i="82"/>
  <c r="R40" i="82" s="1"/>
  <c r="D42" i="82"/>
  <c r="E41" i="82" s="1"/>
  <c r="S42" i="82"/>
  <c r="T42" i="82"/>
  <c r="U42" i="82"/>
  <c r="R42" i="82" s="1"/>
  <c r="D44" i="82"/>
  <c r="E43" i="82" s="1"/>
  <c r="S44" i="82"/>
  <c r="T44" i="82"/>
  <c r="U44" i="82"/>
  <c r="D46" i="82"/>
  <c r="E45" i="82" s="1"/>
  <c r="S46" i="82"/>
  <c r="T46" i="82"/>
  <c r="U46" i="82"/>
  <c r="R46" i="82" s="1"/>
  <c r="D26" i="82"/>
  <c r="E25" i="82" s="1"/>
  <c r="S26" i="82"/>
  <c r="T26" i="82"/>
  <c r="U26" i="82"/>
  <c r="D99" i="82"/>
  <c r="E98" i="82" s="1"/>
  <c r="S99" i="82"/>
  <c r="T99" i="82"/>
  <c r="U99" i="82"/>
  <c r="U49" i="82"/>
  <c r="T49" i="82"/>
  <c r="S49" i="82"/>
  <c r="D49" i="82"/>
  <c r="E48" i="82" s="1"/>
  <c r="D74" i="82"/>
  <c r="S74" i="82"/>
  <c r="T74" i="82"/>
  <c r="U74" i="82"/>
  <c r="U24" i="82"/>
  <c r="U13" i="82"/>
  <c r="U14" i="82"/>
  <c r="U15" i="82"/>
  <c r="U16" i="82"/>
  <c r="U17" i="82"/>
  <c r="U18" i="82"/>
  <c r="U19" i="82"/>
  <c r="U20" i="82"/>
  <c r="U21" i="82"/>
  <c r="U22" i="82"/>
  <c r="U23" i="82"/>
  <c r="S13" i="82"/>
  <c r="S14" i="82"/>
  <c r="S15" i="82"/>
  <c r="S16" i="82"/>
  <c r="S17" i="82"/>
  <c r="S18" i="82"/>
  <c r="S19" i="82"/>
  <c r="S20" i="82"/>
  <c r="S21" i="82"/>
  <c r="S22" i="82"/>
  <c r="S23" i="82"/>
  <c r="S24" i="82"/>
  <c r="D24" i="82"/>
  <c r="R173" i="82" l="1"/>
  <c r="R140" i="82"/>
  <c r="R144" i="82"/>
  <c r="R157" i="82"/>
  <c r="R128" i="82"/>
  <c r="R209" i="82"/>
  <c r="E124" i="82"/>
  <c r="R167" i="82"/>
  <c r="E149" i="82"/>
  <c r="R161" i="82"/>
  <c r="R207" i="82"/>
  <c r="R101" i="82"/>
  <c r="R151" i="82"/>
  <c r="R184" i="82"/>
  <c r="T4" i="82"/>
  <c r="R69" i="82"/>
  <c r="R65" i="82"/>
  <c r="R61" i="82"/>
  <c r="R57" i="82"/>
  <c r="R96" i="82"/>
  <c r="R188" i="82"/>
  <c r="E174" i="82"/>
  <c r="R88" i="82"/>
  <c r="R80" i="82"/>
  <c r="R215" i="82"/>
  <c r="R190" i="82"/>
  <c r="R138" i="82"/>
  <c r="R201" i="82"/>
  <c r="R159" i="82"/>
  <c r="R136" i="82"/>
  <c r="R169" i="82"/>
  <c r="R198" i="82"/>
  <c r="R219" i="82"/>
  <c r="R71" i="82"/>
  <c r="R130" i="82"/>
  <c r="R146" i="82"/>
  <c r="R163" i="82"/>
  <c r="R203" i="82"/>
  <c r="R171" i="82"/>
  <c r="R221" i="82"/>
  <c r="R186" i="82"/>
  <c r="R205" i="82"/>
  <c r="R211" i="82"/>
  <c r="R153" i="82"/>
  <c r="R26" i="82"/>
  <c r="R155" i="82"/>
  <c r="R132" i="82"/>
  <c r="R148" i="82"/>
  <c r="R165" i="82"/>
  <c r="R176" i="82"/>
  <c r="R180" i="82"/>
  <c r="R194" i="82"/>
  <c r="R59" i="82"/>
  <c r="R51" i="82"/>
  <c r="R103" i="82"/>
  <c r="E125" i="82"/>
  <c r="R178" i="82"/>
  <c r="R182" i="82"/>
  <c r="R192" i="82"/>
  <c r="R196" i="82"/>
  <c r="R213" i="82"/>
  <c r="R217" i="82"/>
  <c r="R126" i="82"/>
  <c r="R142" i="82"/>
  <c r="R134" i="82"/>
  <c r="R44" i="82"/>
  <c r="R67" i="82"/>
  <c r="R53" i="82"/>
  <c r="R82" i="82"/>
  <c r="R119" i="82"/>
  <c r="R115" i="82"/>
  <c r="R63" i="82"/>
  <c r="R78" i="82"/>
  <c r="R111" i="82"/>
  <c r="R107" i="82"/>
  <c r="R32" i="82"/>
  <c r="R28" i="82"/>
  <c r="R55" i="82"/>
  <c r="R92" i="82"/>
  <c r="R76" i="82"/>
  <c r="R84" i="82"/>
  <c r="R30" i="82"/>
  <c r="E72" i="82"/>
  <c r="R99" i="82"/>
  <c r="E47" i="82"/>
  <c r="E73" i="82"/>
  <c r="R49" i="82"/>
  <c r="T5" i="82"/>
  <c r="R74" i="82"/>
  <c r="S12" i="82"/>
  <c r="D4" i="82" l="1"/>
  <c r="D5" i="82"/>
  <c r="D22" i="82"/>
  <c r="D13" i="82"/>
  <c r="D14" i="82"/>
  <c r="D15" i="82"/>
  <c r="D16" i="82"/>
  <c r="D17" i="82"/>
  <c r="D18" i="82"/>
  <c r="D19" i="82"/>
  <c r="D20" i="82"/>
  <c r="D21" i="82"/>
  <c r="D23" i="82"/>
  <c r="D12" i="82"/>
  <c r="E122" i="82" l="1"/>
  <c r="E10" i="82"/>
  <c r="E11" i="82"/>
  <c r="T19" i="82"/>
  <c r="R19" i="82" s="1"/>
  <c r="T20" i="82"/>
  <c r="R20" i="82" s="1"/>
  <c r="T21" i="82"/>
  <c r="T22" i="82"/>
  <c r="T23" i="82"/>
  <c r="R23" i="82" s="1"/>
  <c r="T24" i="82"/>
  <c r="R24" i="82" s="1"/>
  <c r="D3" i="82" l="1"/>
  <c r="R21" i="82"/>
  <c r="R22" i="82"/>
  <c r="E335" i="84"/>
  <c r="F335" i="84"/>
  <c r="E342" i="84"/>
  <c r="F342" i="84"/>
  <c r="E349" i="84"/>
  <c r="F349" i="84"/>
  <c r="E356" i="84"/>
  <c r="F356" i="84"/>
  <c r="E307" i="84"/>
  <c r="F307" i="84"/>
  <c r="E314" i="84"/>
  <c r="F314" i="84"/>
  <c r="E321" i="84"/>
  <c r="F321" i="84"/>
  <c r="E328" i="84"/>
  <c r="F328" i="84"/>
  <c r="E279" i="84"/>
  <c r="F279" i="84"/>
  <c r="E286" i="84"/>
  <c r="F286" i="84"/>
  <c r="E293" i="84"/>
  <c r="F293" i="84"/>
  <c r="E300" i="84"/>
  <c r="F300" i="84"/>
  <c r="E181" i="84"/>
  <c r="F181" i="84"/>
  <c r="E188" i="84"/>
  <c r="F188" i="84"/>
  <c r="E195" i="84"/>
  <c r="F195" i="84"/>
  <c r="E202" i="84"/>
  <c r="F202" i="84"/>
  <c r="E209" i="84"/>
  <c r="F209" i="84"/>
  <c r="E216" i="84"/>
  <c r="F216" i="84"/>
  <c r="E223" i="84"/>
  <c r="F223" i="84"/>
  <c r="E230" i="84"/>
  <c r="F230" i="84"/>
  <c r="E237" i="84"/>
  <c r="F237" i="84"/>
  <c r="E244" i="84"/>
  <c r="F244" i="84"/>
  <c r="E251" i="84"/>
  <c r="F251" i="84"/>
  <c r="E258" i="84"/>
  <c r="F258" i="84"/>
  <c r="E265" i="84"/>
  <c r="F265" i="84"/>
  <c r="E272" i="84"/>
  <c r="F272" i="84"/>
  <c r="E146" i="84"/>
  <c r="F146" i="84"/>
  <c r="E153" i="84"/>
  <c r="F153" i="84"/>
  <c r="E160" i="84"/>
  <c r="F160" i="84"/>
  <c r="E167" i="84"/>
  <c r="F167" i="84"/>
  <c r="E174" i="84"/>
  <c r="F174" i="84"/>
  <c r="F133" i="84"/>
  <c r="E133" i="84"/>
  <c r="F126" i="84"/>
  <c r="E126" i="84"/>
  <c r="F118" i="84"/>
  <c r="E83" i="84"/>
  <c r="F83" i="84"/>
  <c r="E90" i="84"/>
  <c r="F90" i="84"/>
  <c r="E97" i="84"/>
  <c r="F97" i="84"/>
  <c r="E104" i="84"/>
  <c r="F104" i="84"/>
  <c r="E111" i="84"/>
  <c r="F111" i="84"/>
  <c r="E118" i="84"/>
  <c r="E139" i="84"/>
  <c r="F139" i="84"/>
  <c r="F70" i="84"/>
  <c r="E70" i="84"/>
  <c r="F62" i="84"/>
  <c r="F56" i="84"/>
  <c r="E56" i="84"/>
  <c r="F48" i="84"/>
  <c r="E62" i="84"/>
  <c r="E76" i="84"/>
  <c r="F76" i="84"/>
  <c r="E48" i="84"/>
  <c r="E34" i="84"/>
  <c r="F34" i="84"/>
  <c r="E41" i="84"/>
  <c r="F41" i="84"/>
  <c r="E27" i="84"/>
  <c r="F27" i="84"/>
  <c r="F20" i="84"/>
  <c r="E20" i="84"/>
  <c r="F13" i="84"/>
  <c r="E13" i="84"/>
  <c r="D13" i="84"/>
  <c r="D14" i="84"/>
  <c r="D15" i="84"/>
  <c r="D16" i="84"/>
  <c r="D17" i="84"/>
  <c r="D18" i="84"/>
  <c r="D19" i="84"/>
  <c r="D20" i="84"/>
  <c r="D21" i="84"/>
  <c r="D22" i="84"/>
  <c r="D23" i="84"/>
  <c r="D24" i="84"/>
  <c r="D25" i="84"/>
  <c r="D26" i="84"/>
  <c r="D27" i="84"/>
  <c r="D28" i="84"/>
  <c r="D29" i="84"/>
  <c r="D30" i="84"/>
  <c r="D31" i="84"/>
  <c r="D32" i="84"/>
  <c r="D33" i="84"/>
  <c r="D34" i="84"/>
  <c r="D35" i="84"/>
  <c r="D36" i="84"/>
  <c r="D37" i="84"/>
  <c r="D38" i="84"/>
  <c r="D39" i="84"/>
  <c r="D40" i="84"/>
  <c r="D41" i="84"/>
  <c r="D42" i="84"/>
  <c r="D43" i="84"/>
  <c r="D44" i="84"/>
  <c r="D45" i="84"/>
  <c r="D46" i="84"/>
  <c r="D47" i="84"/>
  <c r="D48" i="84"/>
  <c r="D49" i="84"/>
  <c r="D50" i="84"/>
  <c r="D51" i="84"/>
  <c r="D52" i="84"/>
  <c r="D53" i="84"/>
  <c r="D54" i="84"/>
  <c r="D55" i="84"/>
  <c r="D56" i="84"/>
  <c r="D57" i="84"/>
  <c r="D58" i="84"/>
  <c r="D59" i="84"/>
  <c r="D60" i="84"/>
  <c r="D61" i="84"/>
  <c r="D62" i="84"/>
  <c r="D63" i="84"/>
  <c r="D64" i="84"/>
  <c r="D65" i="84"/>
  <c r="D66" i="84"/>
  <c r="D67" i="84"/>
  <c r="D68" i="84"/>
  <c r="D69" i="84"/>
  <c r="D70" i="84"/>
  <c r="D71" i="84"/>
  <c r="D72" i="84"/>
  <c r="D73" i="84"/>
  <c r="D74" i="84"/>
  <c r="D75" i="84"/>
  <c r="D76" i="84"/>
  <c r="D77" i="84"/>
  <c r="D78" i="84"/>
  <c r="D79" i="84"/>
  <c r="D80" i="84"/>
  <c r="D81" i="84"/>
  <c r="D82" i="84"/>
  <c r="D83" i="84"/>
  <c r="D84" i="84"/>
  <c r="D85" i="84"/>
  <c r="D86" i="84"/>
  <c r="D87" i="84"/>
  <c r="D88" i="84"/>
  <c r="D89" i="84"/>
  <c r="D90" i="84"/>
  <c r="D91" i="84"/>
  <c r="D92" i="84"/>
  <c r="D93" i="84"/>
  <c r="D94" i="84"/>
  <c r="D95" i="84"/>
  <c r="D96" i="84"/>
  <c r="D97" i="84"/>
  <c r="D98" i="84"/>
  <c r="D99" i="84"/>
  <c r="D100" i="84"/>
  <c r="D101" i="84"/>
  <c r="D102" i="84"/>
  <c r="D103" i="84"/>
  <c r="D104" i="84"/>
  <c r="D105" i="84"/>
  <c r="D106" i="84"/>
  <c r="D107" i="84"/>
  <c r="D108" i="84"/>
  <c r="D109" i="84"/>
  <c r="D110" i="84"/>
  <c r="D111" i="84"/>
  <c r="D112" i="84"/>
  <c r="D113" i="84"/>
  <c r="D114" i="84"/>
  <c r="D115" i="84"/>
  <c r="D116" i="84"/>
  <c r="D117" i="84"/>
  <c r="D118" i="84"/>
  <c r="D119" i="84"/>
  <c r="D120" i="84"/>
  <c r="D121" i="84"/>
  <c r="D122" i="84"/>
  <c r="D123" i="84"/>
  <c r="D124" i="84"/>
  <c r="D125" i="84"/>
  <c r="D126" i="84"/>
  <c r="D127" i="84"/>
  <c r="D128" i="84"/>
  <c r="D129" i="84"/>
  <c r="D130" i="84"/>
  <c r="D131" i="84"/>
  <c r="D132" i="84"/>
  <c r="D133" i="84"/>
  <c r="D134" i="84"/>
  <c r="D135" i="84"/>
  <c r="D136" i="84"/>
  <c r="D137" i="84"/>
  <c r="D138" i="84"/>
  <c r="D139" i="84"/>
  <c r="D140" i="84"/>
  <c r="D141" i="84"/>
  <c r="D142" i="84"/>
  <c r="D143" i="84"/>
  <c r="D144" i="84"/>
  <c r="D145" i="84"/>
  <c r="D146" i="84"/>
  <c r="D147" i="84"/>
  <c r="D148" i="84"/>
  <c r="D149" i="84"/>
  <c r="D150" i="84"/>
  <c r="D151" i="84"/>
  <c r="D152" i="84"/>
  <c r="D153" i="84"/>
  <c r="D154" i="84"/>
  <c r="D155" i="84"/>
  <c r="D156" i="84"/>
  <c r="D157" i="84"/>
  <c r="D158" i="84"/>
  <c r="D159" i="84"/>
  <c r="D160" i="84"/>
  <c r="D161" i="84"/>
  <c r="D162" i="84"/>
  <c r="D163" i="84"/>
  <c r="D164" i="84"/>
  <c r="D165" i="84"/>
  <c r="D166" i="84"/>
  <c r="D167" i="84"/>
  <c r="D168" i="84"/>
  <c r="D169" i="84"/>
  <c r="D170" i="84"/>
  <c r="D171" i="84"/>
  <c r="D172" i="84"/>
  <c r="D173" i="84"/>
  <c r="D174" i="84"/>
  <c r="D175" i="84"/>
  <c r="D176" i="84"/>
  <c r="D177" i="84"/>
  <c r="D178" i="84"/>
  <c r="D179" i="84"/>
  <c r="D180" i="84"/>
  <c r="D181" i="84"/>
  <c r="D182" i="84"/>
  <c r="D183" i="84"/>
  <c r="D184" i="84"/>
  <c r="D185" i="84"/>
  <c r="D186" i="84"/>
  <c r="D187" i="84"/>
  <c r="D188" i="84"/>
  <c r="D189" i="84"/>
  <c r="D190" i="84"/>
  <c r="D191" i="84"/>
  <c r="D192" i="84"/>
  <c r="D193" i="84"/>
  <c r="D194" i="84"/>
  <c r="D195" i="84"/>
  <c r="D196" i="84"/>
  <c r="D197" i="84"/>
  <c r="D198" i="84"/>
  <c r="D199" i="84"/>
  <c r="D200" i="84"/>
  <c r="D201" i="84"/>
  <c r="D202" i="84"/>
  <c r="D203" i="84"/>
  <c r="D204" i="84"/>
  <c r="D205" i="84"/>
  <c r="D206" i="84"/>
  <c r="D207" i="84"/>
  <c r="D208" i="84"/>
  <c r="D209" i="84"/>
  <c r="D210" i="84"/>
  <c r="D211" i="84"/>
  <c r="D212" i="84"/>
  <c r="D213" i="84"/>
  <c r="D214" i="84"/>
  <c r="D215" i="84"/>
  <c r="D216" i="84"/>
  <c r="D217" i="84"/>
  <c r="D218" i="84"/>
  <c r="D219" i="84"/>
  <c r="D220" i="84"/>
  <c r="D221" i="84"/>
  <c r="D222" i="84"/>
  <c r="D223" i="84"/>
  <c r="D224" i="84"/>
  <c r="D225" i="84"/>
  <c r="D226" i="84"/>
  <c r="D227" i="84"/>
  <c r="D228" i="84"/>
  <c r="D229" i="84"/>
  <c r="D230" i="84"/>
  <c r="D231" i="84"/>
  <c r="D232" i="84"/>
  <c r="D233" i="84"/>
  <c r="D234" i="84"/>
  <c r="D235" i="84"/>
  <c r="D236" i="84"/>
  <c r="D237" i="84"/>
  <c r="D238" i="84"/>
  <c r="D239" i="84"/>
  <c r="D240" i="84"/>
  <c r="D241" i="84"/>
  <c r="D242" i="84"/>
  <c r="D243" i="84"/>
  <c r="D244" i="84"/>
  <c r="D245" i="84"/>
  <c r="D246" i="84"/>
  <c r="D247" i="84"/>
  <c r="D248" i="84"/>
  <c r="D249" i="84"/>
  <c r="D250" i="84"/>
  <c r="D251" i="84"/>
  <c r="D252" i="84"/>
  <c r="D253" i="84"/>
  <c r="D254" i="84"/>
  <c r="D255" i="84"/>
  <c r="D256" i="84"/>
  <c r="D257" i="84"/>
  <c r="D258" i="84"/>
  <c r="D259" i="84"/>
  <c r="D260" i="84"/>
  <c r="D261" i="84"/>
  <c r="D262" i="84"/>
  <c r="D263" i="84"/>
  <c r="D264" i="84"/>
  <c r="D265" i="84"/>
  <c r="D266" i="84"/>
  <c r="D267" i="84"/>
  <c r="D268" i="84"/>
  <c r="D269" i="84"/>
  <c r="D270" i="84"/>
  <c r="D271" i="84"/>
  <c r="D272" i="84"/>
  <c r="D273" i="84"/>
  <c r="D274" i="84"/>
  <c r="D275" i="84"/>
  <c r="D276" i="84"/>
  <c r="D277" i="84"/>
  <c r="D278" i="84"/>
  <c r="D279" i="84"/>
  <c r="D280" i="84"/>
  <c r="D281" i="84"/>
  <c r="D282" i="84"/>
  <c r="D283" i="84"/>
  <c r="D284" i="84"/>
  <c r="D285" i="84"/>
  <c r="D286" i="84"/>
  <c r="D287" i="84"/>
  <c r="D288" i="84"/>
  <c r="D289" i="84"/>
  <c r="D290" i="84"/>
  <c r="D291" i="84"/>
  <c r="D292" i="84"/>
  <c r="D293" i="84"/>
  <c r="D294" i="84"/>
  <c r="D295" i="84"/>
  <c r="D296" i="84"/>
  <c r="D297" i="84"/>
  <c r="D298" i="84"/>
  <c r="D299" i="84"/>
  <c r="D300" i="84"/>
  <c r="D301" i="84"/>
  <c r="D302" i="84"/>
  <c r="D303" i="84"/>
  <c r="D304" i="84"/>
  <c r="D305" i="84"/>
  <c r="D306" i="84"/>
  <c r="D307" i="84"/>
  <c r="D308" i="84"/>
  <c r="D309" i="84"/>
  <c r="D310" i="84"/>
  <c r="D311" i="84"/>
  <c r="D312" i="84"/>
  <c r="D313" i="84"/>
  <c r="D314" i="84"/>
  <c r="D315" i="84"/>
  <c r="D316" i="84"/>
  <c r="D317" i="84"/>
  <c r="D318" i="84"/>
  <c r="D319" i="84"/>
  <c r="D320" i="84"/>
  <c r="D321" i="84"/>
  <c r="D322" i="84"/>
  <c r="D323" i="84"/>
  <c r="D324" i="84"/>
  <c r="D325" i="84"/>
  <c r="D326" i="84"/>
  <c r="D327" i="84"/>
  <c r="D328" i="84"/>
  <c r="D329" i="84"/>
  <c r="D330" i="84"/>
  <c r="D331" i="84"/>
  <c r="D332" i="84"/>
  <c r="D333" i="84"/>
  <c r="D334" i="84"/>
  <c r="D335" i="84"/>
  <c r="D336" i="84"/>
  <c r="D337" i="84"/>
  <c r="D338" i="84"/>
  <c r="D339" i="84"/>
  <c r="D340" i="84"/>
  <c r="D341" i="84"/>
  <c r="D342" i="84"/>
  <c r="D343" i="84"/>
  <c r="D344" i="84"/>
  <c r="D345" i="84"/>
  <c r="D346" i="84"/>
  <c r="D347" i="84"/>
  <c r="D348" i="84"/>
  <c r="D349" i="84"/>
  <c r="D350" i="84"/>
  <c r="D351" i="84"/>
  <c r="D352" i="84"/>
  <c r="D353" i="84"/>
  <c r="D354" i="84"/>
  <c r="D355" i="84"/>
  <c r="D356" i="84"/>
  <c r="D357" i="84"/>
  <c r="D358" i="84"/>
  <c r="D359" i="84"/>
  <c r="D360" i="84"/>
  <c r="D361" i="84"/>
  <c r="D362" i="84"/>
  <c r="D363" i="84"/>
  <c r="D364" i="84"/>
  <c r="D365" i="84"/>
  <c r="D366" i="84"/>
  <c r="B338" i="84"/>
  <c r="B339" i="84" s="1"/>
  <c r="B340" i="84" s="1"/>
  <c r="B341" i="84" s="1"/>
  <c r="B342" i="84" s="1"/>
  <c r="B343" i="84" s="1"/>
  <c r="B344" i="84" s="1"/>
  <c r="B345" i="84" s="1"/>
  <c r="B346" i="84" s="1"/>
  <c r="B347" i="84" s="1"/>
  <c r="B348" i="84" s="1"/>
  <c r="B349" i="84" s="1"/>
  <c r="B350" i="84" s="1"/>
  <c r="B351" i="84" s="1"/>
  <c r="B352" i="84" s="1"/>
  <c r="B353" i="84" s="1"/>
  <c r="B354" i="84" s="1"/>
  <c r="B355" i="84" s="1"/>
  <c r="B356" i="84" s="1"/>
  <c r="B357" i="84" s="1"/>
  <c r="B358" i="84" s="1"/>
  <c r="B359" i="84" s="1"/>
  <c r="B360" i="84" s="1"/>
  <c r="B361" i="84" s="1"/>
  <c r="B362" i="84" s="1"/>
  <c r="B363" i="84" s="1"/>
  <c r="B364" i="84" s="1"/>
  <c r="B337" i="84"/>
  <c r="B310" i="84"/>
  <c r="B311" i="84" s="1"/>
  <c r="B312" i="84" s="1"/>
  <c r="B313" i="84" s="1"/>
  <c r="B314" i="84" s="1"/>
  <c r="B315" i="84" s="1"/>
  <c r="B316" i="84" s="1"/>
  <c r="B317" i="84" s="1"/>
  <c r="B318" i="84" s="1"/>
  <c r="B319" i="84" s="1"/>
  <c r="B320" i="84" s="1"/>
  <c r="B321" i="84" s="1"/>
  <c r="B322" i="84" s="1"/>
  <c r="B323" i="84" s="1"/>
  <c r="B324" i="84" s="1"/>
  <c r="B325" i="84" s="1"/>
  <c r="B326" i="84" s="1"/>
  <c r="B327" i="84" s="1"/>
  <c r="B328" i="84" s="1"/>
  <c r="B329" i="84" s="1"/>
  <c r="B330" i="84" s="1"/>
  <c r="B331" i="84" s="1"/>
  <c r="B332" i="84" s="1"/>
  <c r="B333" i="84" s="1"/>
  <c r="B334" i="84" s="1"/>
  <c r="B307" i="84"/>
  <c r="B308" i="84" s="1"/>
  <c r="B309" i="84" s="1"/>
  <c r="B276" i="84"/>
  <c r="B277" i="84" s="1"/>
  <c r="B278" i="84" s="1"/>
  <c r="B279" i="84" s="1"/>
  <c r="B280" i="84" s="1"/>
  <c r="B281" i="84" s="1"/>
  <c r="B282" i="84" s="1"/>
  <c r="B283" i="84" s="1"/>
  <c r="B284" i="84" s="1"/>
  <c r="B285" i="84" s="1"/>
  <c r="B286" i="84" s="1"/>
  <c r="B287" i="84" s="1"/>
  <c r="B288" i="84" s="1"/>
  <c r="B289" i="84" s="1"/>
  <c r="B290" i="84" s="1"/>
  <c r="B291" i="84" s="1"/>
  <c r="B292" i="84" s="1"/>
  <c r="B293" i="84" s="1"/>
  <c r="B294" i="84" s="1"/>
  <c r="B295" i="84" s="1"/>
  <c r="B296" i="84" s="1"/>
  <c r="B297" i="84" s="1"/>
  <c r="B298" i="84" s="1"/>
  <c r="B299" i="84" s="1"/>
  <c r="B300" i="84" s="1"/>
  <c r="B301" i="84" s="1"/>
  <c r="B302" i="84" s="1"/>
  <c r="B303" i="84" s="1"/>
  <c r="B246" i="84"/>
  <c r="B247" i="84" s="1"/>
  <c r="B248" i="84" s="1"/>
  <c r="B249" i="84" s="1"/>
  <c r="B250" i="84" s="1"/>
  <c r="B251" i="84" s="1"/>
  <c r="B252" i="84" s="1"/>
  <c r="B253" i="84" s="1"/>
  <c r="B254" i="84" s="1"/>
  <c r="B255" i="84" s="1"/>
  <c r="B256" i="84" s="1"/>
  <c r="B257" i="84" s="1"/>
  <c r="B258" i="84" s="1"/>
  <c r="B259" i="84" s="1"/>
  <c r="B260" i="84" s="1"/>
  <c r="B261" i="84" s="1"/>
  <c r="B262" i="84" s="1"/>
  <c r="B263" i="84" s="1"/>
  <c r="B264" i="84" s="1"/>
  <c r="B265" i="84" s="1"/>
  <c r="B266" i="84" s="1"/>
  <c r="B267" i="84" s="1"/>
  <c r="B268" i="84" s="1"/>
  <c r="B269" i="84" s="1"/>
  <c r="B270" i="84" s="1"/>
  <c r="B271" i="84" s="1"/>
  <c r="B272" i="84" s="1"/>
  <c r="B273" i="84" s="1"/>
  <c r="B274" i="84" s="1"/>
  <c r="B215" i="84"/>
  <c r="B216" i="84" s="1"/>
  <c r="B217" i="84" s="1"/>
  <c r="B218" i="84" s="1"/>
  <c r="B219" i="84" s="1"/>
  <c r="B220" i="84" s="1"/>
  <c r="B221" i="84" s="1"/>
  <c r="B222" i="84" s="1"/>
  <c r="B223" i="84" s="1"/>
  <c r="B224" i="84" s="1"/>
  <c r="B225" i="84" s="1"/>
  <c r="B226" i="84" s="1"/>
  <c r="B227" i="84" s="1"/>
  <c r="B228" i="84" s="1"/>
  <c r="B229" i="84" s="1"/>
  <c r="B230" i="84" s="1"/>
  <c r="B231" i="84" s="1"/>
  <c r="B232" i="84" s="1"/>
  <c r="B233" i="84" s="1"/>
  <c r="B234" i="84" s="1"/>
  <c r="B235" i="84" s="1"/>
  <c r="B236" i="84" s="1"/>
  <c r="B237" i="84" s="1"/>
  <c r="B238" i="84" s="1"/>
  <c r="B239" i="84" s="1"/>
  <c r="B240" i="84" s="1"/>
  <c r="B241" i="84" s="1"/>
  <c r="B242" i="84" s="1"/>
  <c r="B185" i="84"/>
  <c r="B186" i="84" s="1"/>
  <c r="B187" i="84" s="1"/>
  <c r="B188" i="84" s="1"/>
  <c r="B189" i="84" s="1"/>
  <c r="B190" i="84" s="1"/>
  <c r="B191" i="84" s="1"/>
  <c r="B192" i="84" s="1"/>
  <c r="B193" i="84" s="1"/>
  <c r="B194" i="84" s="1"/>
  <c r="B195" i="84" s="1"/>
  <c r="B196" i="84" s="1"/>
  <c r="B197" i="84" s="1"/>
  <c r="B198" i="84" s="1"/>
  <c r="B199" i="84" s="1"/>
  <c r="B200" i="84" s="1"/>
  <c r="B201" i="84" s="1"/>
  <c r="B202" i="84" s="1"/>
  <c r="B203" i="84" s="1"/>
  <c r="B204" i="84" s="1"/>
  <c r="B205" i="84" s="1"/>
  <c r="B206" i="84" s="1"/>
  <c r="B207" i="84" s="1"/>
  <c r="B208" i="84" s="1"/>
  <c r="B209" i="84" s="1"/>
  <c r="B210" i="84" s="1"/>
  <c r="B211" i="84" s="1"/>
  <c r="B212" i="84" s="1"/>
  <c r="B184" i="84"/>
  <c r="B154" i="84"/>
  <c r="B155" i="84" s="1"/>
  <c r="B156" i="84" s="1"/>
  <c r="B157" i="84" s="1"/>
  <c r="B158" i="84" s="1"/>
  <c r="B159" i="84" s="1"/>
  <c r="B160" i="84" s="1"/>
  <c r="B161" i="84" s="1"/>
  <c r="B162" i="84" s="1"/>
  <c r="B163" i="84" s="1"/>
  <c r="B164" i="84" s="1"/>
  <c r="B165" i="84" s="1"/>
  <c r="B166" i="84" s="1"/>
  <c r="B167" i="84" s="1"/>
  <c r="B168" i="84" s="1"/>
  <c r="B169" i="84" s="1"/>
  <c r="B170" i="84" s="1"/>
  <c r="B171" i="84" s="1"/>
  <c r="B172" i="84" s="1"/>
  <c r="B173" i="84" s="1"/>
  <c r="B174" i="84" s="1"/>
  <c r="B175" i="84" s="1"/>
  <c r="B176" i="84" s="1"/>
  <c r="B177" i="84" s="1"/>
  <c r="B178" i="84" s="1"/>
  <c r="B179" i="84" s="1"/>
  <c r="B180" i="84" s="1"/>
  <c r="B181" i="84" s="1"/>
  <c r="B182" i="84" s="1"/>
  <c r="B123" i="84"/>
  <c r="B124" i="84" s="1"/>
  <c r="B125" i="84" s="1"/>
  <c r="B126" i="84" s="1"/>
  <c r="B127" i="84" s="1"/>
  <c r="B128" i="84" s="1"/>
  <c r="B129" i="84" s="1"/>
  <c r="B130" i="84" s="1"/>
  <c r="B131" i="84" s="1"/>
  <c r="B132" i="84" s="1"/>
  <c r="B133" i="84" s="1"/>
  <c r="B134" i="84" s="1"/>
  <c r="B135" i="84" s="1"/>
  <c r="B136" i="84" s="1"/>
  <c r="B137" i="84" s="1"/>
  <c r="B138" i="84" s="1"/>
  <c r="B139" i="84" s="1"/>
  <c r="B140" i="84" s="1"/>
  <c r="B141" i="84" s="1"/>
  <c r="B142" i="84" s="1"/>
  <c r="B143" i="84" s="1"/>
  <c r="B144" i="84" s="1"/>
  <c r="B145" i="84" s="1"/>
  <c r="B146" i="84" s="1"/>
  <c r="B147" i="84" s="1"/>
  <c r="B148" i="84" s="1"/>
  <c r="B149" i="84" s="1"/>
  <c r="B150" i="84" s="1"/>
  <c r="B151" i="84" s="1"/>
  <c r="B93" i="84"/>
  <c r="B94" i="84" s="1"/>
  <c r="B95" i="84" s="1"/>
  <c r="B96" i="84" s="1"/>
  <c r="B97" i="84" s="1"/>
  <c r="B98" i="84" s="1"/>
  <c r="B99" i="84" s="1"/>
  <c r="B100" i="84" s="1"/>
  <c r="B101" i="84" s="1"/>
  <c r="B102" i="84" s="1"/>
  <c r="B103" i="84" s="1"/>
  <c r="B104" i="84" s="1"/>
  <c r="B105" i="84" s="1"/>
  <c r="B106" i="84" s="1"/>
  <c r="B107" i="84" s="1"/>
  <c r="B108" i="84" s="1"/>
  <c r="B109" i="84" s="1"/>
  <c r="B110" i="84" s="1"/>
  <c r="B111" i="84" s="1"/>
  <c r="B112" i="84" s="1"/>
  <c r="B113" i="84" s="1"/>
  <c r="B114" i="84" s="1"/>
  <c r="B115" i="84" s="1"/>
  <c r="B116" i="84" s="1"/>
  <c r="B117" i="84" s="1"/>
  <c r="B118" i="84" s="1"/>
  <c r="B119" i="84" s="1"/>
  <c r="B120" i="84" s="1"/>
  <c r="B121" i="84" s="1"/>
  <c r="B3" i="84"/>
  <c r="B4" i="84" s="1"/>
  <c r="B5" i="84" s="1"/>
  <c r="B6" i="84" s="1"/>
  <c r="B7" i="84" s="1"/>
  <c r="B8" i="84" s="1"/>
  <c r="B9" i="84" s="1"/>
  <c r="U12" i="82" l="1"/>
  <c r="T12" i="82"/>
  <c r="T13" i="82"/>
  <c r="T14" i="82"/>
  <c r="T15" i="82"/>
  <c r="T16" i="82"/>
  <c r="T17" i="82"/>
  <c r="T18" i="82"/>
  <c r="T3" i="82" l="1"/>
  <c r="R15" i="82"/>
  <c r="R18" i="82"/>
  <c r="R14" i="82"/>
  <c r="R17" i="82"/>
  <c r="R13" i="82"/>
  <c r="R16" i="82"/>
  <c r="R12" i="82"/>
  <c r="J2" i="82" l="1"/>
</calcChain>
</file>

<file path=xl/sharedStrings.xml><?xml version="1.0" encoding="utf-8"?>
<sst xmlns="http://schemas.openxmlformats.org/spreadsheetml/2006/main" count="472" uniqueCount="134">
  <si>
    <t>ДЗО</t>
  </si>
  <si>
    <t>Кол-во</t>
  </si>
  <si>
    <t>Обстоятельства</t>
  </si>
  <si>
    <t>Причины</t>
  </si>
  <si>
    <t>Последствия</t>
  </si>
  <si>
    <t>Фамилия инспектора</t>
  </si>
  <si>
    <t xml:space="preserve">Дата               </t>
  </si>
  <si>
    <t>Время</t>
  </si>
  <si>
    <t>ОАО "МРСК Центра"</t>
  </si>
  <si>
    <t>ОАО "МОЭСК"</t>
  </si>
  <si>
    <t>Зыкин В.И.</t>
  </si>
  <si>
    <t>Котин С.К.</t>
  </si>
  <si>
    <t>Примаков С.Ю.</t>
  </si>
  <si>
    <t>Вилков Е.И.</t>
  </si>
  <si>
    <t>Сергеев А.С.</t>
  </si>
  <si>
    <t>Доровских И.С.</t>
  </si>
  <si>
    <t>Кутовой М.Д.</t>
  </si>
  <si>
    <t>РУТН Центра</t>
  </si>
  <si>
    <t>Писеев С.А.</t>
  </si>
  <si>
    <t>Технологические нарушения (6 кВ и выше)</t>
  </si>
  <si>
    <t>Игольников А.Н.</t>
  </si>
  <si>
    <t>Свечкарев В.А.</t>
  </si>
  <si>
    <t>ВКС</t>
  </si>
  <si>
    <t>Лукьянов Р.А.</t>
  </si>
  <si>
    <t>МКС</t>
  </si>
  <si>
    <t>Куделькин Е.И.</t>
  </si>
  <si>
    <t>МОЭСК</t>
  </si>
  <si>
    <t>Южные ЭС</t>
  </si>
  <si>
    <t>Воронежэнерго</t>
  </si>
  <si>
    <t>Северные ЭС</t>
  </si>
  <si>
    <t>Западные ЭС</t>
  </si>
  <si>
    <t>ОАО "ФСК ЕЭС"</t>
  </si>
  <si>
    <t>Орелэнерго</t>
  </si>
  <si>
    <t>Маслов В.А.</t>
  </si>
  <si>
    <t>Пестов И.И.</t>
  </si>
  <si>
    <t>Львов А.И.</t>
  </si>
  <si>
    <t>МРСК Центра</t>
  </si>
  <si>
    <t>Белгородэнерго</t>
  </si>
  <si>
    <t>Брянскэнерго</t>
  </si>
  <si>
    <t>Костромаэнерго</t>
  </si>
  <si>
    <t>Курскэнерго</t>
  </si>
  <si>
    <t>Липецкэнерго</t>
  </si>
  <si>
    <t>Смоленскэнерго</t>
  </si>
  <si>
    <t>Тамбовэнерго</t>
  </si>
  <si>
    <t>Тверьэнерго</t>
  </si>
  <si>
    <t>Ярэнерго</t>
  </si>
  <si>
    <t>Восточные ЭС</t>
  </si>
  <si>
    <t>Центральные ЭС</t>
  </si>
  <si>
    <t>Новая Москва</t>
  </si>
  <si>
    <t>Бережков В.Б.</t>
  </si>
  <si>
    <t>ФИО</t>
  </si>
  <si>
    <t>Дата завершения расследования</t>
  </si>
  <si>
    <t xml:space="preserve">Количество ТН: </t>
  </si>
  <si>
    <t xml:space="preserve">Количество пожаров: </t>
  </si>
  <si>
    <t>Количество НС:</t>
  </si>
  <si>
    <t>№ Акта расследования</t>
  </si>
  <si>
    <t>ОАО "МРСК Центра":</t>
  </si>
  <si>
    <t>ДЗО, филиал</t>
  </si>
  <si>
    <t>завершено</t>
  </si>
  <si>
    <t>НЕ завершено</t>
  </si>
  <si>
    <t>Объект</t>
  </si>
  <si>
    <t>ВЛ …</t>
  </si>
  <si>
    <t>ПС …</t>
  </si>
  <si>
    <t>филиал Белгородэнерго:</t>
  </si>
  <si>
    <t>Период расследования</t>
  </si>
  <si>
    <r>
      <t xml:space="preserve">Прошло дней по                </t>
    </r>
    <r>
      <rPr>
        <b/>
        <sz val="14"/>
        <rFont val="Times New Roman"/>
        <family val="1"/>
        <charset val="204"/>
      </rPr>
      <t>НЕзавершенному расследованию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</si>
  <si>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</si>
  <si>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</si>
  <si>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</si>
  <si>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</si>
  <si>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</si>
  <si>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</si>
  <si>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</si>
  <si>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</si>
  <si>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</si>
  <si>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</si>
  <si>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</si>
  <si>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</si>
  <si>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недели</t>
  </si>
  <si>
    <t>даты отчетной недели</t>
  </si>
  <si>
    <t>начало</t>
  </si>
  <si>
    <t>конец</t>
  </si>
  <si>
    <t>№ отчетного периода</t>
  </si>
  <si>
    <t>праздничный</t>
  </si>
  <si>
    <t>выходной</t>
  </si>
  <si>
    <t>рабочий</t>
  </si>
  <si>
    <t>месяц</t>
  </si>
  <si>
    <t>день</t>
  </si>
  <si>
    <t>дата</t>
  </si>
  <si>
    <r>
      <t xml:space="preserve">Результаты расследования  ТН, пожаров и НС с участием персонала РУТН  (заполняется нарастающим итогом), по состоянию </t>
    </r>
    <r>
      <rPr>
        <b/>
        <sz val="20"/>
        <color rgb="FF000000"/>
        <rFont val="Times New Roman"/>
        <family val="1"/>
        <charset val="204"/>
      </rPr>
      <t>на сегодня:</t>
    </r>
  </si>
  <si>
    <t>Продление до (дата)</t>
  </si>
  <si>
    <t>Комментарии/                                                                        Особое мнение</t>
  </si>
  <si>
    <t>Прошлая отчетная неделя</t>
  </si>
  <si>
    <t>Нарастающий итог</t>
  </si>
  <si>
    <t>Более 10 дней</t>
  </si>
  <si>
    <t>Более 15 дней</t>
  </si>
  <si>
    <t>Более 20 дней</t>
  </si>
  <si>
    <t>Более 30 дней</t>
  </si>
  <si>
    <t>Информация                    о ходе расследования</t>
  </si>
  <si>
    <t>по ТН</t>
  </si>
  <si>
    <t>по НС</t>
  </si>
  <si>
    <t>Нет информации о завершении расследования:</t>
  </si>
  <si>
    <t>Откл. мощность МВт</t>
  </si>
  <si>
    <t>Кол-во незавершенных расследований</t>
  </si>
  <si>
    <t>Текущая дата</t>
  </si>
  <si>
    <t>Не завершено:</t>
  </si>
  <si>
    <t>ТН</t>
  </si>
  <si>
    <t>ПОЖАРЫ</t>
  </si>
  <si>
    <t>НС</t>
  </si>
  <si>
    <t>События ТЕКУЩЕЙ недели</t>
  </si>
  <si>
    <t xml:space="preserve">формулы </t>
  </si>
  <si>
    <t>филиал 3</t>
  </si>
  <si>
    <t>филиал 2</t>
  </si>
  <si>
    <t>филиал 4</t>
  </si>
  <si>
    <t>филиал 5</t>
  </si>
  <si>
    <t>филиал 6</t>
  </si>
  <si>
    <t>филиал 7</t>
  </si>
  <si>
    <t>филиал 8</t>
  </si>
  <si>
    <t>филиал 9</t>
  </si>
  <si>
    <t>филиал 10</t>
  </si>
  <si>
    <t>филиал 11</t>
  </si>
  <si>
    <t>всего</t>
  </si>
  <si>
    <t>филиал 12</t>
  </si>
  <si>
    <t>филиал 1</t>
  </si>
  <si>
    <t>НЕСЧАСТНЫЕ СЛУЧАИ</t>
  </si>
  <si>
    <t>Итого ТН по РУТН Центра</t>
  </si>
  <si>
    <t>Итого НС по РУТН Центра</t>
  </si>
  <si>
    <t>Итого ПОЖ. по РУТН Центра</t>
  </si>
  <si>
    <t>Всего расследований по РУТН Центра</t>
  </si>
  <si>
    <t>ДЗО 2</t>
  </si>
  <si>
    <t>ДЗО 3</t>
  </si>
  <si>
    <t>ДЗО 4</t>
  </si>
  <si>
    <t>ДЗО 1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</si>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</sst>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400]h:mm:ss\ AM/PM"/>
    <numFmt numFmtId="166" formatCode="[$-F800]dddd\,\ mmmm\ dd\,\ yyyy"/>
  </numFmts>
  <fonts count="36">
    <font>
      <sz val="1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Bann920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u/>
      <sz val="10"/>
      <color theme="1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67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  <xf numFmtId="0" fontId="17" fillId="0" borderId="0"/>
    <xf numFmtId="0" fontId="20" fillId="0" borderId="0"/>
    <xf numFmtId="0" fontId="8" fillId="0" borderId="0"/>
    <xf numFmtId="0" fontId="20" fillId="0" borderId="0"/>
    <xf numFmtId="0" fontId="9" fillId="0" borderId="0"/>
    <xf numFmtId="165" fontId="17" fillId="0" borderId="0"/>
    <xf numFmtId="165" fontId="17" fillId="0" borderId="0"/>
    <xf numFmtId="165" fontId="17" fillId="0" borderId="0"/>
    <xf numFmtId="0" fontId="16" fillId="0" borderId="0"/>
    <xf numFmtId="0" fontId="17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/>
    <xf numFmtId="49" fontId="11" fillId="5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11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11" fillId="0" borderId="1" xfId="1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14" fontId="0" fillId="0" borderId="0" xfId="0" applyNumberFormat="1"/>
    <xf numFmtId="0" fontId="11" fillId="5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14" fontId="11" fillId="0" borderId="0" xfId="1" applyNumberFormat="1" applyFont="1" applyFill="1" applyBorder="1" applyAlignment="1">
      <alignment horizontal="center" vertical="top" wrapText="1"/>
    </xf>
    <xf numFmtId="14" fontId="11" fillId="0" borderId="2" xfId="1" applyNumberFormat="1" applyFont="1" applyFill="1" applyBorder="1" applyAlignment="1">
      <alignment horizontal="center" vertical="top" wrapText="1"/>
    </xf>
    <xf numFmtId="0" fontId="0" fillId="0" borderId="1" xfId="0" applyBorder="1"/>
    <xf numFmtId="0" fontId="11" fillId="0" borderId="3" xfId="0" applyNumberFormat="1" applyFont="1" applyFill="1" applyBorder="1" applyAlignment="1">
      <alignment horizontal="center" vertical="top" wrapText="1"/>
    </xf>
    <xf numFmtId="14" fontId="11" fillId="0" borderId="3" xfId="1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4" fontId="11" fillId="0" borderId="3" xfId="0" applyNumberFormat="1" applyFont="1" applyFill="1" applyBorder="1" applyAlignment="1">
      <alignment horizontal="center" vertical="top" wrapText="1"/>
    </xf>
    <xf numFmtId="0" fontId="11" fillId="3" borderId="6" xfId="0" applyNumberFormat="1" applyFont="1" applyFill="1" applyBorder="1" applyAlignment="1">
      <alignment horizontal="center" vertical="top" wrapText="1"/>
    </xf>
    <xf numFmtId="0" fontId="25" fillId="12" borderId="4" xfId="2" applyFont="1" applyFill="1" applyBorder="1" applyAlignment="1">
      <alignment horizontal="center" vertical="center" wrapText="1"/>
    </xf>
    <xf numFmtId="1" fontId="25" fillId="12" borderId="4" xfId="2" applyNumberFormat="1" applyFont="1" applyFill="1" applyBorder="1" applyAlignment="1">
      <alignment horizontal="center" vertical="center" wrapText="1"/>
    </xf>
    <xf numFmtId="14" fontId="25" fillId="12" borderId="4" xfId="2" applyNumberFormat="1" applyFont="1" applyFill="1" applyBorder="1" applyAlignment="1">
      <alignment horizontal="center" vertical="center" wrapText="1"/>
    </xf>
    <xf numFmtId="164" fontId="25" fillId="12" borderId="4" xfId="2" applyNumberFormat="1" applyFont="1" applyFill="1" applyBorder="1" applyAlignment="1">
      <alignment horizontal="center" vertical="center" wrapText="1"/>
    </xf>
    <xf numFmtId="0" fontId="25" fillId="12" borderId="9" xfId="2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wrapText="1"/>
    </xf>
    <xf numFmtId="0" fontId="25" fillId="12" borderId="3" xfId="3" applyNumberFormat="1" applyFont="1" applyFill="1" applyBorder="1" applyAlignment="1">
      <alignment horizontal="center" vertical="center" wrapText="1"/>
    </xf>
    <xf numFmtId="0" fontId="27" fillId="15" borderId="1" xfId="0" applyNumberFormat="1" applyFont="1" applyFill="1" applyBorder="1" applyAlignment="1">
      <alignment horizontal="center" vertical="center"/>
    </xf>
    <xf numFmtId="14" fontId="27" fillId="15" borderId="1" xfId="0" applyNumberFormat="1" applyFont="1" applyFill="1" applyBorder="1" applyAlignment="1">
      <alignment horizontal="center" vertical="center"/>
    </xf>
    <xf numFmtId="0" fontId="27" fillId="13" borderId="1" xfId="0" applyNumberFormat="1" applyFont="1" applyFill="1" applyBorder="1" applyAlignment="1">
      <alignment horizontal="center" vertical="center"/>
    </xf>
    <xf numFmtId="14" fontId="27" fillId="13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top"/>
    </xf>
    <xf numFmtId="0" fontId="0" fillId="0" borderId="0" xfId="0" applyNumberFormat="1"/>
    <xf numFmtId="0" fontId="9" fillId="0" borderId="0" xfId="0" applyFont="1" applyAlignment="1">
      <alignment horizontal="center"/>
    </xf>
    <xf numFmtId="0" fontId="0" fillId="0" borderId="1" xfId="0" applyNumberFormat="1" applyBorder="1"/>
    <xf numFmtId="0" fontId="14" fillId="0" borderId="1" xfId="0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4" fontId="11" fillId="16" borderId="1" xfId="0" applyNumberFormat="1" applyFont="1" applyFill="1" applyBorder="1" applyAlignment="1">
      <alignment horizontal="center" vertical="top" wrapText="1"/>
    </xf>
    <xf numFmtId="49" fontId="11" fillId="16" borderId="3" xfId="0" applyNumberFormat="1" applyFont="1" applyFill="1" applyBorder="1" applyAlignment="1">
      <alignment horizontal="center" vertical="top" wrapText="1"/>
    </xf>
    <xf numFmtId="14" fontId="11" fillId="16" borderId="3" xfId="0" applyNumberFormat="1" applyFont="1" applyFill="1" applyBorder="1" applyAlignment="1">
      <alignment horizontal="center" vertical="top" wrapText="1"/>
    </xf>
    <xf numFmtId="0" fontId="22" fillId="0" borderId="3" xfId="0" applyNumberFormat="1" applyFont="1" applyFill="1" applyBorder="1" applyAlignment="1">
      <alignment horizontal="center" vertical="top" wrapText="1"/>
    </xf>
    <xf numFmtId="0" fontId="13" fillId="0" borderId="0" xfId="2" applyFont="1" applyAlignment="1">
      <alignment horizontal="right" vertical="center"/>
    </xf>
    <xf numFmtId="0" fontId="18" fillId="0" borderId="0" xfId="1" applyFont="1" applyAlignment="1">
      <alignment horizontal="right" vertical="center" wrapText="1"/>
    </xf>
    <xf numFmtId="0" fontId="12" fillId="0" borderId="0" xfId="2" applyFont="1" applyAlignment="1">
      <alignment horizontal="center" vertical="center"/>
    </xf>
    <xf numFmtId="166" fontId="28" fillId="10" borderId="7" xfId="2" applyNumberFormat="1" applyFont="1" applyFill="1" applyBorder="1" applyAlignment="1">
      <alignment horizontal="center" vertical="center"/>
    </xf>
    <xf numFmtId="0" fontId="13" fillId="12" borderId="4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Border="1"/>
    <xf numFmtId="0" fontId="29" fillId="0" borderId="0" xfId="0" applyFont="1" applyFill="1" applyBorder="1"/>
    <xf numFmtId="0" fontId="29" fillId="0" borderId="0" xfId="0" applyFont="1" applyFill="1"/>
    <xf numFmtId="0" fontId="13" fillId="0" borderId="0" xfId="2" applyFont="1" applyAlignment="1">
      <alignment vertical="center"/>
    </xf>
    <xf numFmtId="0" fontId="13" fillId="0" borderId="0" xfId="2" applyFont="1" applyFill="1" applyBorder="1" applyAlignment="1"/>
    <xf numFmtId="0" fontId="3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3" fillId="0" borderId="0" xfId="2" applyFont="1" applyFill="1" applyBorder="1" applyAlignment="1">
      <alignment horizontal="right" vertical="center"/>
    </xf>
    <xf numFmtId="0" fontId="30" fillId="0" borderId="3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vertical="top"/>
    </xf>
    <xf numFmtId="0" fontId="32" fillId="0" borderId="0" xfId="0" applyFont="1" applyFill="1" applyBorder="1" applyAlignment="1">
      <alignment wrapText="1"/>
    </xf>
    <xf numFmtId="0" fontId="33" fillId="0" borderId="0" xfId="1366" quotePrefix="1" applyFont="1" applyAlignment="1">
      <alignment horizontal="center" vertical="center"/>
    </xf>
    <xf numFmtId="0" fontId="33" fillId="0" borderId="0" xfId="1366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22" fillId="8" borderId="3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top"/>
    </xf>
    <xf numFmtId="0" fontId="19" fillId="14" borderId="21" xfId="0" applyFont="1" applyFill="1" applyBorder="1" applyAlignment="1">
      <alignment horizontal="center"/>
    </xf>
    <xf numFmtId="0" fontId="11" fillId="3" borderId="23" xfId="0" applyNumberFormat="1" applyFont="1" applyFill="1" applyBorder="1" applyAlignment="1">
      <alignment horizontal="center" vertical="top" wrapText="1"/>
    </xf>
    <xf numFmtId="0" fontId="11" fillId="3" borderId="24" xfId="0" applyNumberFormat="1" applyFont="1" applyFill="1" applyBorder="1" applyAlignment="1">
      <alignment horizontal="center" vertical="top" wrapText="1"/>
    </xf>
    <xf numFmtId="0" fontId="11" fillId="5" borderId="15" xfId="0" applyNumberFormat="1" applyFont="1" applyFill="1" applyBorder="1" applyAlignment="1">
      <alignment horizontal="center" vertical="top" wrapText="1"/>
    </xf>
    <xf numFmtId="14" fontId="29" fillId="0" borderId="16" xfId="0" applyNumberFormat="1" applyFont="1" applyBorder="1" applyAlignment="1">
      <alignment horizontal="center" vertical="top"/>
    </xf>
    <xf numFmtId="0" fontId="11" fillId="5" borderId="18" xfId="0" applyNumberFormat="1" applyFont="1" applyFill="1" applyBorder="1" applyAlignment="1">
      <alignment horizontal="center" vertical="top" wrapText="1"/>
    </xf>
    <xf numFmtId="14" fontId="29" fillId="0" borderId="19" xfId="0" applyNumberFormat="1" applyFont="1" applyBorder="1" applyAlignment="1">
      <alignment horizontal="center" vertical="top"/>
    </xf>
    <xf numFmtId="0" fontId="19" fillId="14" borderId="21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top"/>
    </xf>
    <xf numFmtId="49" fontId="15" fillId="3" borderId="6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/>
    <xf numFmtId="0" fontId="29" fillId="0" borderId="0" xfId="0" applyNumberFormat="1" applyFont="1"/>
    <xf numFmtId="0" fontId="22" fillId="0" borderId="32" xfId="0" applyNumberFormat="1" applyFont="1" applyFill="1" applyBorder="1" applyAlignment="1">
      <alignment horizontal="center" vertical="top" wrapText="1"/>
    </xf>
    <xf numFmtId="49" fontId="15" fillId="3" borderId="11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3" borderId="11" xfId="0" applyNumberFormat="1" applyFont="1" applyFill="1" applyBorder="1" applyAlignment="1">
      <alignment horizontal="center" vertical="top" wrapText="1"/>
    </xf>
    <xf numFmtId="0" fontId="11" fillId="3" borderId="11" xfId="1" applyFont="1" applyFill="1" applyBorder="1" applyAlignment="1">
      <alignment horizontal="center" vertical="top" wrapText="1"/>
    </xf>
    <xf numFmtId="0" fontId="22" fillId="0" borderId="36" xfId="0" applyNumberFormat="1" applyFont="1" applyFill="1" applyBorder="1" applyAlignment="1">
      <alignment horizontal="center" vertical="top" wrapText="1"/>
    </xf>
    <xf numFmtId="0" fontId="11" fillId="0" borderId="37" xfId="0" applyNumberFormat="1" applyFont="1" applyFill="1" applyBorder="1" applyAlignment="1">
      <alignment horizontal="center" vertical="top" wrapText="1"/>
    </xf>
    <xf numFmtId="14" fontId="11" fillId="0" borderId="18" xfId="0" applyNumberFormat="1" applyFont="1" applyBorder="1" applyAlignment="1">
      <alignment horizontal="center" vertical="top"/>
    </xf>
    <xf numFmtId="164" fontId="11" fillId="0" borderId="18" xfId="0" applyNumberFormat="1" applyFont="1" applyFill="1" applyBorder="1" applyAlignment="1">
      <alignment horizontal="center" vertical="top" wrapText="1"/>
    </xf>
    <xf numFmtId="49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4" fontId="11" fillId="0" borderId="37" xfId="0" applyNumberFormat="1" applyFont="1" applyFill="1" applyBorder="1" applyAlignment="1">
      <alignment horizontal="center" vertical="top" wrapText="1"/>
    </xf>
    <xf numFmtId="0" fontId="29" fillId="0" borderId="18" xfId="0" applyFont="1" applyBorder="1" applyAlignment="1">
      <alignment vertical="top"/>
    </xf>
    <xf numFmtId="14" fontId="11" fillId="0" borderId="18" xfId="1" applyNumberFormat="1" applyFont="1" applyFill="1" applyBorder="1" applyAlignment="1">
      <alignment horizontal="center" vertical="top" wrapText="1"/>
    </xf>
    <xf numFmtId="0" fontId="22" fillId="0" borderId="37" xfId="0" applyNumberFormat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 wrapText="1"/>
    </xf>
    <xf numFmtId="0" fontId="30" fillId="0" borderId="37" xfId="0" applyFont="1" applyFill="1" applyBorder="1" applyAlignment="1">
      <alignment horizontal="center" vertical="top" wrapText="1"/>
    </xf>
    <xf numFmtId="0" fontId="29" fillId="7" borderId="39" xfId="0" applyNumberFormat="1" applyFont="1" applyFill="1" applyBorder="1"/>
    <xf numFmtId="0" fontId="13" fillId="7" borderId="40" xfId="3" applyNumberFormat="1" applyFont="1" applyFill="1" applyBorder="1" applyAlignment="1">
      <alignment vertical="center" wrapText="1"/>
    </xf>
    <xf numFmtId="0" fontId="13" fillId="7" borderId="40" xfId="3" applyNumberFormat="1" applyFont="1" applyFill="1" applyBorder="1" applyAlignment="1">
      <alignment horizontal="center" vertical="center"/>
    </xf>
    <xf numFmtId="0" fontId="29" fillId="7" borderId="41" xfId="0" applyNumberFormat="1" applyFont="1" applyFill="1" applyBorder="1"/>
    <xf numFmtId="0" fontId="29" fillId="7" borderId="26" xfId="0" applyFont="1" applyFill="1" applyBorder="1"/>
    <xf numFmtId="0" fontId="29" fillId="7" borderId="27" xfId="0" applyFont="1" applyFill="1" applyBorder="1"/>
    <xf numFmtId="0" fontId="29" fillId="7" borderId="35" xfId="0" applyFont="1" applyFill="1" applyBorder="1"/>
    <xf numFmtId="0" fontId="13" fillId="7" borderId="33" xfId="3" applyNumberFormat="1" applyFont="1" applyFill="1" applyBorder="1" applyAlignment="1">
      <alignment horizontal="left" vertical="center"/>
    </xf>
    <xf numFmtId="0" fontId="13" fillId="7" borderId="33" xfId="3" applyNumberFormat="1" applyFont="1" applyFill="1" applyBorder="1" applyAlignment="1">
      <alignment vertical="center" wrapText="1"/>
    </xf>
    <xf numFmtId="1" fontId="13" fillId="7" borderId="33" xfId="3" applyNumberFormat="1" applyFont="1" applyFill="1" applyBorder="1" applyAlignment="1">
      <alignment horizontal="center" vertical="center" wrapText="1"/>
    </xf>
    <xf numFmtId="0" fontId="13" fillId="7" borderId="33" xfId="3" applyNumberFormat="1" applyFont="1" applyFill="1" applyBorder="1" applyAlignment="1">
      <alignment horizontal="center" vertical="center"/>
    </xf>
    <xf numFmtId="0" fontId="29" fillId="7" borderId="34" xfId="0" applyFont="1" applyFill="1" applyBorder="1"/>
    <xf numFmtId="0" fontId="11" fillId="5" borderId="17" xfId="0" applyNumberFormat="1" applyFont="1" applyFill="1" applyBorder="1" applyAlignment="1">
      <alignment horizontal="center" vertical="top" wrapText="1"/>
    </xf>
    <xf numFmtId="0" fontId="29" fillId="18" borderId="39" xfId="0" applyNumberFormat="1" applyFont="1" applyFill="1" applyBorder="1"/>
    <xf numFmtId="0" fontId="13" fillId="18" borderId="40" xfId="3" applyNumberFormat="1" applyFont="1" applyFill="1" applyBorder="1" applyAlignment="1">
      <alignment vertical="center" wrapText="1"/>
    </xf>
    <xf numFmtId="0" fontId="13" fillId="18" borderId="40" xfId="3" applyNumberFormat="1" applyFont="1" applyFill="1" applyBorder="1" applyAlignment="1">
      <alignment horizontal="center" vertical="center"/>
    </xf>
    <xf numFmtId="0" fontId="29" fillId="18" borderId="41" xfId="0" applyNumberFormat="1" applyFont="1" applyFill="1" applyBorder="1"/>
    <xf numFmtId="0" fontId="29" fillId="18" borderId="26" xfId="0" applyFont="1" applyFill="1" applyBorder="1"/>
    <xf numFmtId="0" fontId="29" fillId="18" borderId="27" xfId="0" applyFont="1" applyFill="1" applyBorder="1"/>
    <xf numFmtId="0" fontId="29" fillId="18" borderId="35" xfId="0" applyFont="1" applyFill="1" applyBorder="1"/>
    <xf numFmtId="0" fontId="13" fillId="18" borderId="33" xfId="3" applyNumberFormat="1" applyFont="1" applyFill="1" applyBorder="1" applyAlignment="1">
      <alignment horizontal="left" vertical="center"/>
    </xf>
    <xf numFmtId="0" fontId="13" fillId="18" borderId="33" xfId="3" applyNumberFormat="1" applyFont="1" applyFill="1" applyBorder="1" applyAlignment="1">
      <alignment vertical="center" wrapText="1"/>
    </xf>
    <xf numFmtId="1" fontId="13" fillId="18" borderId="33" xfId="3" applyNumberFormat="1" applyFont="1" applyFill="1" applyBorder="1" applyAlignment="1">
      <alignment horizontal="center" vertical="center" wrapText="1"/>
    </xf>
    <xf numFmtId="0" fontId="13" fillId="18" borderId="33" xfId="3" applyNumberFormat="1" applyFont="1" applyFill="1" applyBorder="1" applyAlignment="1">
      <alignment horizontal="center" vertical="center"/>
    </xf>
    <xf numFmtId="0" fontId="29" fillId="18" borderId="34" xfId="0" applyFont="1" applyFill="1" applyBorder="1"/>
    <xf numFmtId="0" fontId="29" fillId="6" borderId="39" xfId="0" applyNumberFormat="1" applyFont="1" applyFill="1" applyBorder="1"/>
    <xf numFmtId="0" fontId="13" fillId="6" borderId="40" xfId="3" applyNumberFormat="1" applyFont="1" applyFill="1" applyBorder="1" applyAlignment="1">
      <alignment vertical="center" wrapText="1"/>
    </xf>
    <xf numFmtId="0" fontId="13" fillId="6" borderId="40" xfId="3" applyNumberFormat="1" applyFont="1" applyFill="1" applyBorder="1" applyAlignment="1">
      <alignment horizontal="center" vertical="center"/>
    </xf>
    <xf numFmtId="0" fontId="29" fillId="6" borderId="41" xfId="0" applyNumberFormat="1" applyFont="1" applyFill="1" applyBorder="1"/>
    <xf numFmtId="0" fontId="29" fillId="6" borderId="26" xfId="0" applyFont="1" applyFill="1" applyBorder="1"/>
    <xf numFmtId="0" fontId="29" fillId="6" borderId="27" xfId="0" applyFont="1" applyFill="1" applyBorder="1"/>
    <xf numFmtId="0" fontId="29" fillId="6" borderId="35" xfId="0" applyNumberFormat="1" applyFont="1" applyFill="1" applyBorder="1"/>
    <xf numFmtId="0" fontId="13" fillId="6" borderId="33" xfId="3" applyNumberFormat="1" applyFont="1" applyFill="1" applyBorder="1" applyAlignment="1">
      <alignment horizontal="left" vertical="center"/>
    </xf>
    <xf numFmtId="0" fontId="13" fillId="6" borderId="33" xfId="3" applyNumberFormat="1" applyFont="1" applyFill="1" applyBorder="1" applyAlignment="1">
      <alignment vertical="center" wrapText="1"/>
    </xf>
    <xf numFmtId="0" fontId="13" fillId="6" borderId="33" xfId="3" applyNumberFormat="1" applyFont="1" applyFill="1" applyBorder="1" applyAlignment="1">
      <alignment horizontal="center" vertical="center"/>
    </xf>
    <xf numFmtId="0" fontId="29" fillId="6" borderId="34" xfId="0" applyNumberFormat="1" applyFont="1" applyFill="1" applyBorder="1"/>
    <xf numFmtId="1" fontId="12" fillId="0" borderId="0" xfId="2" applyNumberFormat="1" applyFont="1" applyFill="1" applyAlignment="1">
      <alignment horizontal="center" vertical="center"/>
    </xf>
    <xf numFmtId="1" fontId="12" fillId="0" borderId="0" xfId="2" applyNumberFormat="1" applyFont="1" applyAlignment="1">
      <alignment horizontal="center" vertical="center"/>
    </xf>
    <xf numFmtId="0" fontId="19" fillId="14" borderId="39" xfId="0" applyFont="1" applyFill="1" applyBorder="1" applyAlignment="1"/>
    <xf numFmtId="0" fontId="19" fillId="14" borderId="21" xfId="0" applyFont="1" applyFill="1" applyBorder="1" applyAlignment="1"/>
    <xf numFmtId="0" fontId="29" fillId="14" borderId="41" xfId="0" applyFont="1" applyFill="1" applyBorder="1"/>
    <xf numFmtId="0" fontId="29" fillId="14" borderId="26" xfId="0" applyFont="1" applyFill="1" applyBorder="1"/>
    <xf numFmtId="0" fontId="13" fillId="14" borderId="27" xfId="3" applyNumberFormat="1" applyFont="1" applyFill="1" applyBorder="1" applyAlignment="1">
      <alignment vertical="center" wrapText="1"/>
    </xf>
    <xf numFmtId="0" fontId="29" fillId="14" borderId="35" xfId="0" applyFont="1" applyFill="1" applyBorder="1"/>
    <xf numFmtId="0" fontId="34" fillId="2" borderId="38" xfId="2" applyFont="1" applyFill="1" applyBorder="1" applyAlignment="1">
      <alignment horizontal="center" vertical="center" wrapText="1"/>
    </xf>
    <xf numFmtId="0" fontId="34" fillId="2" borderId="37" xfId="2" applyFont="1" applyFill="1" applyBorder="1" applyAlignment="1">
      <alignment horizontal="center" vertical="center" wrapText="1"/>
    </xf>
    <xf numFmtId="0" fontId="31" fillId="14" borderId="34" xfId="3" applyNumberFormat="1" applyFont="1" applyFill="1" applyBorder="1" applyAlignment="1">
      <alignment vertical="center" wrapText="1"/>
    </xf>
    <xf numFmtId="0" fontId="19" fillId="14" borderId="43" xfId="0" applyFont="1" applyFill="1" applyBorder="1" applyAlignment="1">
      <alignment vertical="center"/>
    </xf>
    <xf numFmtId="0" fontId="19" fillId="14" borderId="42" xfId="0" applyFont="1" applyFill="1" applyBorder="1" applyAlignment="1"/>
    <xf numFmtId="0" fontId="35" fillId="14" borderId="43" xfId="0" applyFont="1" applyFill="1" applyBorder="1" applyAlignment="1">
      <alignment horizontal="left" vertical="center"/>
    </xf>
    <xf numFmtId="0" fontId="19" fillId="14" borderId="43" xfId="0" applyFont="1" applyFill="1" applyBorder="1" applyAlignment="1"/>
    <xf numFmtId="1" fontId="19" fillId="14" borderId="43" xfId="0" applyNumberFormat="1" applyFont="1" applyFill="1" applyBorder="1" applyAlignment="1">
      <alignment horizontal="center" vertical="center"/>
    </xf>
    <xf numFmtId="0" fontId="19" fillId="14" borderId="43" xfId="0" applyFont="1" applyFill="1" applyBorder="1" applyAlignment="1">
      <alignment horizontal="center" vertical="center"/>
    </xf>
    <xf numFmtId="0" fontId="19" fillId="14" borderId="43" xfId="0" applyFont="1" applyFill="1" applyBorder="1" applyAlignment="1">
      <alignment horizontal="center"/>
    </xf>
    <xf numFmtId="0" fontId="29" fillId="14" borderId="44" xfId="0" applyFont="1" applyFill="1" applyBorder="1"/>
    <xf numFmtId="49" fontId="15" fillId="3" borderId="31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top"/>
    </xf>
    <xf numFmtId="14" fontId="11" fillId="3" borderId="11" xfId="0" applyNumberFormat="1" applyFont="1" applyFill="1" applyBorder="1" applyAlignment="1">
      <alignment horizontal="center" vertical="top" wrapText="1"/>
    </xf>
    <xf numFmtId="0" fontId="12" fillId="11" borderId="20" xfId="0" applyNumberFormat="1" applyFont="1" applyFill="1" applyBorder="1" applyAlignment="1">
      <alignment horizontal="center" vertical="center"/>
    </xf>
    <xf numFmtId="49" fontId="15" fillId="11" borderId="21" xfId="0" applyNumberFormat="1" applyFont="1" applyFill="1" applyBorder="1" applyAlignment="1">
      <alignment horizontal="center" vertical="center"/>
    </xf>
    <xf numFmtId="1" fontId="12" fillId="11" borderId="21" xfId="0" applyNumberFormat="1" applyFont="1" applyFill="1" applyBorder="1" applyAlignment="1">
      <alignment horizontal="center" vertical="center"/>
    </xf>
    <xf numFmtId="49" fontId="11" fillId="11" borderId="21" xfId="0" applyNumberFormat="1" applyFont="1" applyFill="1" applyBorder="1" applyAlignment="1">
      <alignment horizontal="center" vertical="top"/>
    </xf>
    <xf numFmtId="49" fontId="11" fillId="11" borderId="21" xfId="0" applyNumberFormat="1" applyFont="1" applyFill="1" applyBorder="1" applyAlignment="1">
      <alignment horizontal="center" vertical="top" wrapText="1"/>
    </xf>
    <xf numFmtId="0" fontId="11" fillId="11" borderId="21" xfId="0" applyFont="1" applyFill="1" applyBorder="1" applyAlignment="1">
      <alignment horizontal="center" vertical="top" wrapText="1"/>
    </xf>
    <xf numFmtId="14" fontId="11" fillId="11" borderId="21" xfId="0" applyNumberFormat="1" applyFont="1" applyFill="1" applyBorder="1" applyAlignment="1">
      <alignment horizontal="center" vertical="top" wrapText="1"/>
    </xf>
    <xf numFmtId="0" fontId="11" fillId="11" borderId="21" xfId="0" applyNumberFormat="1" applyFont="1" applyFill="1" applyBorder="1" applyAlignment="1">
      <alignment horizontal="center" vertical="top" wrapText="1"/>
    </xf>
    <xf numFmtId="0" fontId="11" fillId="11" borderId="20" xfId="0" applyNumberFormat="1" applyFont="1" applyFill="1" applyBorder="1" applyAlignment="1">
      <alignment horizontal="center" vertical="top" wrapText="1"/>
    </xf>
    <xf numFmtId="0" fontId="11" fillId="11" borderId="22" xfId="0" applyNumberFormat="1" applyFont="1" applyFill="1" applyBorder="1" applyAlignment="1">
      <alignment horizontal="center" vertical="top" wrapText="1"/>
    </xf>
    <xf numFmtId="49" fontId="15" fillId="3" borderId="23" xfId="0" applyNumberFormat="1" applyFont="1" applyFill="1" applyBorder="1" applyAlignment="1">
      <alignment horizontal="center" vertical="center"/>
    </xf>
    <xf numFmtId="0" fontId="12" fillId="11" borderId="20" xfId="0" applyNumberFormat="1" applyFont="1" applyFill="1" applyBorder="1" applyAlignment="1">
      <alignment horizontal="center" vertical="center" wrapText="1"/>
    </xf>
    <xf numFmtId="0" fontId="11" fillId="11" borderId="21" xfId="1" applyFont="1" applyFill="1" applyBorder="1" applyAlignment="1">
      <alignment horizontal="center" vertical="top" wrapText="1"/>
    </xf>
    <xf numFmtId="1" fontId="13" fillId="6" borderId="33" xfId="3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wrapText="1"/>
    </xf>
    <xf numFmtId="0" fontId="32" fillId="0" borderId="8" xfId="0" applyFont="1" applyFill="1" applyBorder="1" applyAlignment="1">
      <alignment horizontal="center" wrapText="1"/>
    </xf>
    <xf numFmtId="0" fontId="12" fillId="11" borderId="5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9" fillId="14" borderId="30" xfId="0" applyFont="1" applyFill="1" applyBorder="1" applyAlignment="1">
      <alignment horizontal="center" vertical="center"/>
    </xf>
    <xf numFmtId="0" fontId="19" fillId="14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17" borderId="28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0" fontId="12" fillId="17" borderId="29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</cellXfs>
  <cellStyles count="1367">
    <cellStyle name="Excel Built-in Normal 1" xfId="14"/>
    <cellStyle name="Гиперссылка" xfId="350" builtinId="8" hidden="1"/>
    <cellStyle name="Гиперссылка" xfId="688" builtinId="8" hidden="1"/>
    <cellStyle name="Гиперссылка" xfId="690" builtinId="8" hidden="1"/>
    <cellStyle name="Гиперссылка" xfId="1364" builtinId="8" hidden="1"/>
    <cellStyle name="Гиперссылка" xfId="1366" builtinId="8"/>
    <cellStyle name="Обычный" xfId="0" builtinId="0"/>
    <cellStyle name="Обычный 10" xfId="8"/>
    <cellStyle name="Обычный 104 10" xfId="5"/>
    <cellStyle name="Обычный 12" xfId="18"/>
    <cellStyle name="Обычный 12 10" xfId="696"/>
    <cellStyle name="Обычный 12 2" xfId="19"/>
    <cellStyle name="Обычный 12 2 2" xfId="33"/>
    <cellStyle name="Обычный 12 2 2 2" xfId="54"/>
    <cellStyle name="Обычный 12 2 2 2 2" xfId="96"/>
    <cellStyle name="Обычный 12 2 2 2 2 2" xfId="180"/>
    <cellStyle name="Обычный 12 2 2 2 2 2 2" xfId="348"/>
    <cellStyle name="Обычный 12 2 2 2 2 2 2 2" xfId="686"/>
    <cellStyle name="Обычный 12 2 2 2 2 2 2 2 2" xfId="1362"/>
    <cellStyle name="Обычный 12 2 2 2 2 2 2 3" xfId="1026"/>
    <cellStyle name="Обычный 12 2 2 2 2 2 3" xfId="518"/>
    <cellStyle name="Обычный 12 2 2 2 2 2 3 2" xfId="1194"/>
    <cellStyle name="Обычный 12 2 2 2 2 2 4" xfId="858"/>
    <cellStyle name="Обычный 12 2 2 2 2 3" xfId="264"/>
    <cellStyle name="Обычный 12 2 2 2 2 3 2" xfId="602"/>
    <cellStyle name="Обычный 12 2 2 2 2 3 2 2" xfId="1278"/>
    <cellStyle name="Обычный 12 2 2 2 2 3 3" xfId="942"/>
    <cellStyle name="Обычный 12 2 2 2 2 4" xfId="434"/>
    <cellStyle name="Обычный 12 2 2 2 2 4 2" xfId="1110"/>
    <cellStyle name="Обычный 12 2 2 2 2 5" xfId="774"/>
    <cellStyle name="Обычный 12 2 2 2 3" xfId="138"/>
    <cellStyle name="Обычный 12 2 2 2 3 2" xfId="306"/>
    <cellStyle name="Обычный 12 2 2 2 3 2 2" xfId="644"/>
    <cellStyle name="Обычный 12 2 2 2 3 2 2 2" xfId="1320"/>
    <cellStyle name="Обычный 12 2 2 2 3 2 3" xfId="984"/>
    <cellStyle name="Обычный 12 2 2 2 3 3" xfId="476"/>
    <cellStyle name="Обычный 12 2 2 2 3 3 2" xfId="1152"/>
    <cellStyle name="Обычный 12 2 2 2 3 4" xfId="816"/>
    <cellStyle name="Обычный 12 2 2 2 4" xfId="222"/>
    <cellStyle name="Обычный 12 2 2 2 4 2" xfId="560"/>
    <cellStyle name="Обычный 12 2 2 2 4 2 2" xfId="1236"/>
    <cellStyle name="Обычный 12 2 2 2 4 3" xfId="900"/>
    <cellStyle name="Обычный 12 2 2 2 5" xfId="392"/>
    <cellStyle name="Обычный 12 2 2 2 5 2" xfId="1068"/>
    <cellStyle name="Обычный 12 2 2 2 6" xfId="732"/>
    <cellStyle name="Обычный 12 2 2 3" xfId="75"/>
    <cellStyle name="Обычный 12 2 2 3 2" xfId="159"/>
    <cellStyle name="Обычный 12 2 2 3 2 2" xfId="327"/>
    <cellStyle name="Обычный 12 2 2 3 2 2 2" xfId="665"/>
    <cellStyle name="Обычный 12 2 2 3 2 2 2 2" xfId="1341"/>
    <cellStyle name="Обычный 12 2 2 3 2 2 3" xfId="1005"/>
    <cellStyle name="Обычный 12 2 2 3 2 3" xfId="497"/>
    <cellStyle name="Обычный 12 2 2 3 2 3 2" xfId="1173"/>
    <cellStyle name="Обычный 12 2 2 3 2 4" xfId="837"/>
    <cellStyle name="Обычный 12 2 2 3 3" xfId="243"/>
    <cellStyle name="Обычный 12 2 2 3 3 2" xfId="581"/>
    <cellStyle name="Обычный 12 2 2 3 3 2 2" xfId="1257"/>
    <cellStyle name="Обычный 12 2 2 3 3 3" xfId="921"/>
    <cellStyle name="Обычный 12 2 2 3 4" xfId="413"/>
    <cellStyle name="Обычный 12 2 2 3 4 2" xfId="1089"/>
    <cellStyle name="Обычный 12 2 2 3 5" xfId="753"/>
    <cellStyle name="Обычный 12 2 2 4" xfId="117"/>
    <cellStyle name="Обычный 12 2 2 4 2" xfId="285"/>
    <cellStyle name="Обычный 12 2 2 4 2 2" xfId="623"/>
    <cellStyle name="Обычный 12 2 2 4 2 2 2" xfId="1299"/>
    <cellStyle name="Обычный 12 2 2 4 2 3" xfId="963"/>
    <cellStyle name="Обычный 12 2 2 4 3" xfId="455"/>
    <cellStyle name="Обычный 12 2 2 4 3 2" xfId="1131"/>
    <cellStyle name="Обычный 12 2 2 4 4" xfId="795"/>
    <cellStyle name="Обычный 12 2 2 5" xfId="201"/>
    <cellStyle name="Обычный 12 2 2 5 2" xfId="539"/>
    <cellStyle name="Обычный 12 2 2 5 2 2" xfId="1215"/>
    <cellStyle name="Обычный 12 2 2 5 3" xfId="879"/>
    <cellStyle name="Обычный 12 2 2 6" xfId="371"/>
    <cellStyle name="Обычный 12 2 2 6 2" xfId="1047"/>
    <cellStyle name="Обычный 12 2 2 7" xfId="711"/>
    <cellStyle name="Обычный 12 2 3" xfId="26"/>
    <cellStyle name="Обычный 12 2 3 2" xfId="47"/>
    <cellStyle name="Обычный 12 2 3 2 2" xfId="89"/>
    <cellStyle name="Обычный 12 2 3 2 2 2" xfId="173"/>
    <cellStyle name="Обычный 12 2 3 2 2 2 2" xfId="341"/>
    <cellStyle name="Обычный 12 2 3 2 2 2 2 2" xfId="679"/>
    <cellStyle name="Обычный 12 2 3 2 2 2 2 2 2" xfId="1355"/>
    <cellStyle name="Обычный 12 2 3 2 2 2 2 3" xfId="1019"/>
    <cellStyle name="Обычный 12 2 3 2 2 2 3" xfId="511"/>
    <cellStyle name="Обычный 12 2 3 2 2 2 3 2" xfId="1187"/>
    <cellStyle name="Обычный 12 2 3 2 2 2 4" xfId="851"/>
    <cellStyle name="Обычный 12 2 3 2 2 3" xfId="257"/>
    <cellStyle name="Обычный 12 2 3 2 2 3 2" xfId="595"/>
    <cellStyle name="Обычный 12 2 3 2 2 3 2 2" xfId="1271"/>
    <cellStyle name="Обычный 12 2 3 2 2 3 3" xfId="935"/>
    <cellStyle name="Обычный 12 2 3 2 2 4" xfId="427"/>
    <cellStyle name="Обычный 12 2 3 2 2 4 2" xfId="1103"/>
    <cellStyle name="Обычный 12 2 3 2 2 5" xfId="767"/>
    <cellStyle name="Обычный 12 2 3 2 3" xfId="131"/>
    <cellStyle name="Обычный 12 2 3 2 3 2" xfId="299"/>
    <cellStyle name="Обычный 12 2 3 2 3 2 2" xfId="637"/>
    <cellStyle name="Обычный 12 2 3 2 3 2 2 2" xfId="1313"/>
    <cellStyle name="Обычный 12 2 3 2 3 2 3" xfId="977"/>
    <cellStyle name="Обычный 12 2 3 2 3 3" xfId="469"/>
    <cellStyle name="Обычный 12 2 3 2 3 3 2" xfId="1145"/>
    <cellStyle name="Обычный 12 2 3 2 3 4" xfId="809"/>
    <cellStyle name="Обычный 12 2 3 2 4" xfId="215"/>
    <cellStyle name="Обычный 12 2 3 2 4 2" xfId="553"/>
    <cellStyle name="Обычный 12 2 3 2 4 2 2" xfId="1229"/>
    <cellStyle name="Обычный 12 2 3 2 4 3" xfId="893"/>
    <cellStyle name="Обычный 12 2 3 2 5" xfId="385"/>
    <cellStyle name="Обычный 12 2 3 2 5 2" xfId="1061"/>
    <cellStyle name="Обычный 12 2 3 2 6" xfId="725"/>
    <cellStyle name="Обычный 12 2 3 3" xfId="68"/>
    <cellStyle name="Обычный 12 2 3 3 2" xfId="152"/>
    <cellStyle name="Обычный 12 2 3 3 2 2" xfId="320"/>
    <cellStyle name="Обычный 12 2 3 3 2 2 2" xfId="658"/>
    <cellStyle name="Обычный 12 2 3 3 2 2 2 2" xfId="1334"/>
    <cellStyle name="Обычный 12 2 3 3 2 2 3" xfId="998"/>
    <cellStyle name="Обычный 12 2 3 3 2 3" xfId="490"/>
    <cellStyle name="Обычный 12 2 3 3 2 3 2" xfId="1166"/>
    <cellStyle name="Обычный 12 2 3 3 2 4" xfId="830"/>
    <cellStyle name="Обычный 12 2 3 3 3" xfId="236"/>
    <cellStyle name="Обычный 12 2 3 3 3 2" xfId="574"/>
    <cellStyle name="Обычный 12 2 3 3 3 2 2" xfId="1250"/>
    <cellStyle name="Обычный 12 2 3 3 3 3" xfId="914"/>
    <cellStyle name="Обычный 12 2 3 3 4" xfId="406"/>
    <cellStyle name="Обычный 12 2 3 3 4 2" xfId="1082"/>
    <cellStyle name="Обычный 12 2 3 3 5" xfId="746"/>
    <cellStyle name="Обычный 12 2 3 4" xfId="110"/>
    <cellStyle name="Обычный 12 2 3 4 2" xfId="278"/>
    <cellStyle name="Обычный 12 2 3 4 2 2" xfId="616"/>
    <cellStyle name="Обычный 12 2 3 4 2 2 2" xfId="1292"/>
    <cellStyle name="Обычный 12 2 3 4 2 3" xfId="956"/>
    <cellStyle name="Обычный 12 2 3 4 3" xfId="448"/>
    <cellStyle name="Обычный 12 2 3 4 3 2" xfId="1124"/>
    <cellStyle name="Обычный 12 2 3 4 4" xfId="788"/>
    <cellStyle name="Обычный 12 2 3 5" xfId="194"/>
    <cellStyle name="Обычный 12 2 3 5 2" xfId="532"/>
    <cellStyle name="Обычный 12 2 3 5 2 2" xfId="1208"/>
    <cellStyle name="Обычный 12 2 3 5 3" xfId="872"/>
    <cellStyle name="Обычный 12 2 3 6" xfId="364"/>
    <cellStyle name="Обычный 12 2 3 6 2" xfId="1040"/>
    <cellStyle name="Обычный 12 2 3 7" xfId="704"/>
    <cellStyle name="Обычный 12 2 4" xfId="40"/>
    <cellStyle name="Обычный 12 2 4 2" xfId="82"/>
    <cellStyle name="Обычный 12 2 4 2 2" xfId="166"/>
    <cellStyle name="Обычный 12 2 4 2 2 2" xfId="334"/>
    <cellStyle name="Обычный 12 2 4 2 2 2 2" xfId="672"/>
    <cellStyle name="Обычный 12 2 4 2 2 2 2 2" xfId="1348"/>
    <cellStyle name="Обычный 12 2 4 2 2 2 3" xfId="1012"/>
    <cellStyle name="Обычный 12 2 4 2 2 3" xfId="504"/>
    <cellStyle name="Обычный 12 2 4 2 2 3 2" xfId="1180"/>
    <cellStyle name="Обычный 12 2 4 2 2 4" xfId="844"/>
    <cellStyle name="Обычный 12 2 4 2 3" xfId="250"/>
    <cellStyle name="Обычный 12 2 4 2 3 2" xfId="588"/>
    <cellStyle name="Обычный 12 2 4 2 3 2 2" xfId="1264"/>
    <cellStyle name="Обычный 12 2 4 2 3 3" xfId="928"/>
    <cellStyle name="Обычный 12 2 4 2 4" xfId="420"/>
    <cellStyle name="Обычный 12 2 4 2 4 2" xfId="1096"/>
    <cellStyle name="Обычный 12 2 4 2 5" xfId="760"/>
    <cellStyle name="Обычный 12 2 4 3" xfId="124"/>
    <cellStyle name="Обычный 12 2 4 3 2" xfId="292"/>
    <cellStyle name="Обычный 12 2 4 3 2 2" xfId="630"/>
    <cellStyle name="Обычный 12 2 4 3 2 2 2" xfId="1306"/>
    <cellStyle name="Обычный 12 2 4 3 2 3" xfId="970"/>
    <cellStyle name="Обычный 12 2 4 3 3" xfId="462"/>
    <cellStyle name="Обычный 12 2 4 3 3 2" xfId="1138"/>
    <cellStyle name="Обычный 12 2 4 3 4" xfId="802"/>
    <cellStyle name="Обычный 12 2 4 4" xfId="208"/>
    <cellStyle name="Обычный 12 2 4 4 2" xfId="546"/>
    <cellStyle name="Обычный 12 2 4 4 2 2" xfId="1222"/>
    <cellStyle name="Обычный 12 2 4 4 3" xfId="886"/>
    <cellStyle name="Обычный 12 2 4 5" xfId="378"/>
    <cellStyle name="Обычный 12 2 4 5 2" xfId="1054"/>
    <cellStyle name="Обычный 12 2 4 6" xfId="718"/>
    <cellStyle name="Обычный 12 2 5" xfId="61"/>
    <cellStyle name="Обычный 12 2 5 2" xfId="145"/>
    <cellStyle name="Обычный 12 2 5 2 2" xfId="313"/>
    <cellStyle name="Обычный 12 2 5 2 2 2" xfId="651"/>
    <cellStyle name="Обычный 12 2 5 2 2 2 2" xfId="1327"/>
    <cellStyle name="Обычный 12 2 5 2 2 3" xfId="991"/>
    <cellStyle name="Обычный 12 2 5 2 3" xfId="483"/>
    <cellStyle name="Обычный 12 2 5 2 3 2" xfId="1159"/>
    <cellStyle name="Обычный 12 2 5 2 4" xfId="823"/>
    <cellStyle name="Обычный 12 2 5 3" xfId="229"/>
    <cellStyle name="Обычный 12 2 5 3 2" xfId="567"/>
    <cellStyle name="Обычный 12 2 5 3 2 2" xfId="1243"/>
    <cellStyle name="Обычный 12 2 5 3 3" xfId="907"/>
    <cellStyle name="Обычный 12 2 5 4" xfId="399"/>
    <cellStyle name="Обычный 12 2 5 4 2" xfId="1075"/>
    <cellStyle name="Обычный 12 2 5 5" xfId="739"/>
    <cellStyle name="Обычный 12 2 6" xfId="103"/>
    <cellStyle name="Обычный 12 2 6 2" xfId="271"/>
    <cellStyle name="Обычный 12 2 6 2 2" xfId="609"/>
    <cellStyle name="Обычный 12 2 6 2 2 2" xfId="1285"/>
    <cellStyle name="Обычный 12 2 6 2 3" xfId="949"/>
    <cellStyle name="Обычный 12 2 6 3" xfId="441"/>
    <cellStyle name="Обычный 12 2 6 3 2" xfId="1117"/>
    <cellStyle name="Обычный 12 2 6 4" xfId="781"/>
    <cellStyle name="Обычный 12 2 7" xfId="187"/>
    <cellStyle name="Обычный 12 2 7 2" xfId="525"/>
    <cellStyle name="Обычный 12 2 7 2 2" xfId="1201"/>
    <cellStyle name="Обычный 12 2 7 3" xfId="865"/>
    <cellStyle name="Обычный 12 2 8" xfId="357"/>
    <cellStyle name="Обычный 12 2 8 2" xfId="1033"/>
    <cellStyle name="Обычный 12 2 9" xfId="697"/>
    <cellStyle name="Обычный 12 3" xfId="32"/>
    <cellStyle name="Обычный 12 3 2" xfId="53"/>
    <cellStyle name="Обычный 12 3 2 2" xfId="95"/>
    <cellStyle name="Обычный 12 3 2 2 2" xfId="179"/>
    <cellStyle name="Обычный 12 3 2 2 2 2" xfId="347"/>
    <cellStyle name="Обычный 12 3 2 2 2 2 2" xfId="685"/>
    <cellStyle name="Обычный 12 3 2 2 2 2 2 2" xfId="1361"/>
    <cellStyle name="Обычный 12 3 2 2 2 2 3" xfId="1025"/>
    <cellStyle name="Обычный 12 3 2 2 2 3" xfId="517"/>
    <cellStyle name="Обычный 12 3 2 2 2 3 2" xfId="1193"/>
    <cellStyle name="Обычный 12 3 2 2 2 4" xfId="857"/>
    <cellStyle name="Обычный 12 3 2 2 3" xfId="263"/>
    <cellStyle name="Обычный 12 3 2 2 3 2" xfId="601"/>
    <cellStyle name="Обычный 12 3 2 2 3 2 2" xfId="1277"/>
    <cellStyle name="Обычный 12 3 2 2 3 3" xfId="941"/>
    <cellStyle name="Обычный 12 3 2 2 4" xfId="433"/>
    <cellStyle name="Обычный 12 3 2 2 4 2" xfId="1109"/>
    <cellStyle name="Обычный 12 3 2 2 5" xfId="773"/>
    <cellStyle name="Обычный 12 3 2 3" xfId="137"/>
    <cellStyle name="Обычный 12 3 2 3 2" xfId="305"/>
    <cellStyle name="Обычный 12 3 2 3 2 2" xfId="643"/>
    <cellStyle name="Обычный 12 3 2 3 2 2 2" xfId="1319"/>
    <cellStyle name="Обычный 12 3 2 3 2 3" xfId="983"/>
    <cellStyle name="Обычный 12 3 2 3 3" xfId="475"/>
    <cellStyle name="Обычный 12 3 2 3 3 2" xfId="1151"/>
    <cellStyle name="Обычный 12 3 2 3 4" xfId="815"/>
    <cellStyle name="Обычный 12 3 2 4" xfId="221"/>
    <cellStyle name="Обычный 12 3 2 4 2" xfId="559"/>
    <cellStyle name="Обычный 12 3 2 4 2 2" xfId="1235"/>
    <cellStyle name="Обычный 12 3 2 4 3" xfId="899"/>
    <cellStyle name="Обычный 12 3 2 5" xfId="391"/>
    <cellStyle name="Обычный 12 3 2 5 2" xfId="1067"/>
    <cellStyle name="Обычный 12 3 2 6" xfId="731"/>
    <cellStyle name="Обычный 12 3 3" xfId="74"/>
    <cellStyle name="Обычный 12 3 3 2" xfId="158"/>
    <cellStyle name="Обычный 12 3 3 2 2" xfId="326"/>
    <cellStyle name="Обычный 12 3 3 2 2 2" xfId="664"/>
    <cellStyle name="Обычный 12 3 3 2 2 2 2" xfId="1340"/>
    <cellStyle name="Обычный 12 3 3 2 2 3" xfId="1004"/>
    <cellStyle name="Обычный 12 3 3 2 3" xfId="496"/>
    <cellStyle name="Обычный 12 3 3 2 3 2" xfId="1172"/>
    <cellStyle name="Обычный 12 3 3 2 4" xfId="836"/>
    <cellStyle name="Обычный 12 3 3 3" xfId="242"/>
    <cellStyle name="Обычный 12 3 3 3 2" xfId="580"/>
    <cellStyle name="Обычный 12 3 3 3 2 2" xfId="1256"/>
    <cellStyle name="Обычный 12 3 3 3 3" xfId="920"/>
    <cellStyle name="Обычный 12 3 3 4" xfId="412"/>
    <cellStyle name="Обычный 12 3 3 4 2" xfId="1088"/>
    <cellStyle name="Обычный 12 3 3 5" xfId="752"/>
    <cellStyle name="Обычный 12 3 4" xfId="116"/>
    <cellStyle name="Обычный 12 3 4 2" xfId="284"/>
    <cellStyle name="Обычный 12 3 4 2 2" xfId="622"/>
    <cellStyle name="Обычный 12 3 4 2 2 2" xfId="1298"/>
    <cellStyle name="Обычный 12 3 4 2 3" xfId="962"/>
    <cellStyle name="Обычный 12 3 4 3" xfId="454"/>
    <cellStyle name="Обычный 12 3 4 3 2" xfId="1130"/>
    <cellStyle name="Обычный 12 3 4 4" xfId="794"/>
    <cellStyle name="Обычный 12 3 5" xfId="200"/>
    <cellStyle name="Обычный 12 3 5 2" xfId="538"/>
    <cellStyle name="Обычный 12 3 5 2 2" xfId="1214"/>
    <cellStyle name="Обычный 12 3 5 3" xfId="878"/>
    <cellStyle name="Обычный 12 3 6" xfId="370"/>
    <cellStyle name="Обычный 12 3 6 2" xfId="1046"/>
    <cellStyle name="Обычный 12 3 7" xfId="710"/>
    <cellStyle name="Обычный 12 4" xfId="25"/>
    <cellStyle name="Обычный 12 4 2" xfId="46"/>
    <cellStyle name="Обычный 12 4 2 2" xfId="88"/>
    <cellStyle name="Обычный 12 4 2 2 2" xfId="172"/>
    <cellStyle name="Обычный 12 4 2 2 2 2" xfId="340"/>
    <cellStyle name="Обычный 12 4 2 2 2 2 2" xfId="678"/>
    <cellStyle name="Обычный 12 4 2 2 2 2 2 2" xfId="1354"/>
    <cellStyle name="Обычный 12 4 2 2 2 2 3" xfId="1018"/>
    <cellStyle name="Обычный 12 4 2 2 2 3" xfId="510"/>
    <cellStyle name="Обычный 12 4 2 2 2 3 2" xfId="1186"/>
    <cellStyle name="Обычный 12 4 2 2 2 4" xfId="850"/>
    <cellStyle name="Обычный 12 4 2 2 3" xfId="256"/>
    <cellStyle name="Обычный 12 4 2 2 3 2" xfId="594"/>
    <cellStyle name="Обычный 12 4 2 2 3 2 2" xfId="1270"/>
    <cellStyle name="Обычный 12 4 2 2 3 3" xfId="934"/>
    <cellStyle name="Обычный 12 4 2 2 4" xfId="426"/>
    <cellStyle name="Обычный 12 4 2 2 4 2" xfId="1102"/>
    <cellStyle name="Обычный 12 4 2 2 5" xfId="766"/>
    <cellStyle name="Обычный 12 4 2 3" xfId="130"/>
    <cellStyle name="Обычный 12 4 2 3 2" xfId="298"/>
    <cellStyle name="Обычный 12 4 2 3 2 2" xfId="636"/>
    <cellStyle name="Обычный 12 4 2 3 2 2 2" xfId="1312"/>
    <cellStyle name="Обычный 12 4 2 3 2 3" xfId="976"/>
    <cellStyle name="Обычный 12 4 2 3 3" xfId="468"/>
    <cellStyle name="Обычный 12 4 2 3 3 2" xfId="1144"/>
    <cellStyle name="Обычный 12 4 2 3 4" xfId="808"/>
    <cellStyle name="Обычный 12 4 2 4" xfId="214"/>
    <cellStyle name="Обычный 12 4 2 4 2" xfId="552"/>
    <cellStyle name="Обычный 12 4 2 4 2 2" xfId="1228"/>
    <cellStyle name="Обычный 12 4 2 4 3" xfId="892"/>
    <cellStyle name="Обычный 12 4 2 5" xfId="384"/>
    <cellStyle name="Обычный 12 4 2 5 2" xfId="1060"/>
    <cellStyle name="Обычный 12 4 2 6" xfId="724"/>
    <cellStyle name="Обычный 12 4 3" xfId="67"/>
    <cellStyle name="Обычный 12 4 3 2" xfId="151"/>
    <cellStyle name="Обычный 12 4 3 2 2" xfId="319"/>
    <cellStyle name="Обычный 12 4 3 2 2 2" xfId="657"/>
    <cellStyle name="Обычный 12 4 3 2 2 2 2" xfId="1333"/>
    <cellStyle name="Обычный 12 4 3 2 2 3" xfId="997"/>
    <cellStyle name="Обычный 12 4 3 2 3" xfId="489"/>
    <cellStyle name="Обычный 12 4 3 2 3 2" xfId="1165"/>
    <cellStyle name="Обычный 12 4 3 2 4" xfId="829"/>
    <cellStyle name="Обычный 12 4 3 3" xfId="235"/>
    <cellStyle name="Обычный 12 4 3 3 2" xfId="573"/>
    <cellStyle name="Обычный 12 4 3 3 2 2" xfId="1249"/>
    <cellStyle name="Обычный 12 4 3 3 3" xfId="913"/>
    <cellStyle name="Обычный 12 4 3 4" xfId="405"/>
    <cellStyle name="Обычный 12 4 3 4 2" xfId="1081"/>
    <cellStyle name="Обычный 12 4 3 5" xfId="745"/>
    <cellStyle name="Обычный 12 4 4" xfId="109"/>
    <cellStyle name="Обычный 12 4 4 2" xfId="277"/>
    <cellStyle name="Обычный 12 4 4 2 2" xfId="615"/>
    <cellStyle name="Обычный 12 4 4 2 2 2" xfId="1291"/>
    <cellStyle name="Обычный 12 4 4 2 3" xfId="955"/>
    <cellStyle name="Обычный 12 4 4 3" xfId="447"/>
    <cellStyle name="Обычный 12 4 4 3 2" xfId="1123"/>
    <cellStyle name="Обычный 12 4 4 4" xfId="787"/>
    <cellStyle name="Обычный 12 4 5" xfId="193"/>
    <cellStyle name="Обычный 12 4 5 2" xfId="531"/>
    <cellStyle name="Обычный 12 4 5 2 2" xfId="1207"/>
    <cellStyle name="Обычный 12 4 5 3" xfId="871"/>
    <cellStyle name="Обычный 12 4 6" xfId="363"/>
    <cellStyle name="Обычный 12 4 6 2" xfId="1039"/>
    <cellStyle name="Обычный 12 4 7" xfId="703"/>
    <cellStyle name="Обычный 12 5" xfId="39"/>
    <cellStyle name="Обычный 12 5 2" xfId="81"/>
    <cellStyle name="Обычный 12 5 2 2" xfId="165"/>
    <cellStyle name="Обычный 12 5 2 2 2" xfId="333"/>
    <cellStyle name="Обычный 12 5 2 2 2 2" xfId="671"/>
    <cellStyle name="Обычный 12 5 2 2 2 2 2" xfId="1347"/>
    <cellStyle name="Обычный 12 5 2 2 2 3" xfId="1011"/>
    <cellStyle name="Обычный 12 5 2 2 3" xfId="503"/>
    <cellStyle name="Обычный 12 5 2 2 3 2" xfId="1179"/>
    <cellStyle name="Обычный 12 5 2 2 4" xfId="843"/>
    <cellStyle name="Обычный 12 5 2 3" xfId="249"/>
    <cellStyle name="Обычный 12 5 2 3 2" xfId="587"/>
    <cellStyle name="Обычный 12 5 2 3 2 2" xfId="1263"/>
    <cellStyle name="Обычный 12 5 2 3 3" xfId="927"/>
    <cellStyle name="Обычный 12 5 2 4" xfId="419"/>
    <cellStyle name="Обычный 12 5 2 4 2" xfId="1095"/>
    <cellStyle name="Обычный 12 5 2 5" xfId="759"/>
    <cellStyle name="Обычный 12 5 3" xfId="123"/>
    <cellStyle name="Обычный 12 5 3 2" xfId="291"/>
    <cellStyle name="Обычный 12 5 3 2 2" xfId="629"/>
    <cellStyle name="Обычный 12 5 3 2 2 2" xfId="1305"/>
    <cellStyle name="Обычный 12 5 3 2 3" xfId="969"/>
    <cellStyle name="Обычный 12 5 3 3" xfId="461"/>
    <cellStyle name="Обычный 12 5 3 3 2" xfId="1137"/>
    <cellStyle name="Обычный 12 5 3 4" xfId="801"/>
    <cellStyle name="Обычный 12 5 4" xfId="207"/>
    <cellStyle name="Обычный 12 5 4 2" xfId="545"/>
    <cellStyle name="Обычный 12 5 4 2 2" xfId="1221"/>
    <cellStyle name="Обычный 12 5 4 3" xfId="885"/>
    <cellStyle name="Обычный 12 5 5" xfId="377"/>
    <cellStyle name="Обычный 12 5 5 2" xfId="1053"/>
    <cellStyle name="Обычный 12 5 6" xfId="717"/>
    <cellStyle name="Обычный 12 6" xfId="60"/>
    <cellStyle name="Обычный 12 6 2" xfId="144"/>
    <cellStyle name="Обычный 12 6 2 2" xfId="312"/>
    <cellStyle name="Обычный 12 6 2 2 2" xfId="650"/>
    <cellStyle name="Обычный 12 6 2 2 2 2" xfId="1326"/>
    <cellStyle name="Обычный 12 6 2 2 3" xfId="990"/>
    <cellStyle name="Обычный 12 6 2 3" xfId="482"/>
    <cellStyle name="Обычный 12 6 2 3 2" xfId="1158"/>
    <cellStyle name="Обычный 12 6 2 4" xfId="822"/>
    <cellStyle name="Обычный 12 6 3" xfId="228"/>
    <cellStyle name="Обычный 12 6 3 2" xfId="566"/>
    <cellStyle name="Обычный 12 6 3 2 2" xfId="1242"/>
    <cellStyle name="Обычный 12 6 3 3" xfId="906"/>
    <cellStyle name="Обычный 12 6 4" xfId="398"/>
    <cellStyle name="Обычный 12 6 4 2" xfId="1074"/>
    <cellStyle name="Обычный 12 6 5" xfId="738"/>
    <cellStyle name="Обычный 12 7" xfId="102"/>
    <cellStyle name="Обычный 12 7 2" xfId="270"/>
    <cellStyle name="Обычный 12 7 2 2" xfId="608"/>
    <cellStyle name="Обычный 12 7 2 2 2" xfId="1284"/>
    <cellStyle name="Обычный 12 7 2 3" xfId="948"/>
    <cellStyle name="Обычный 12 7 3" xfId="440"/>
    <cellStyle name="Обычный 12 7 3 2" xfId="1116"/>
    <cellStyle name="Обычный 12 7 4" xfId="780"/>
    <cellStyle name="Обычный 12 8" xfId="186"/>
    <cellStyle name="Обычный 12 8 2" xfId="524"/>
    <cellStyle name="Обычный 12 8 2 2" xfId="1200"/>
    <cellStyle name="Обычный 12 8 3" xfId="864"/>
    <cellStyle name="Обычный 12 9" xfId="356"/>
    <cellStyle name="Обычный 12 9 2" xfId="1032"/>
    <cellStyle name="Обычный 2" xfId="2"/>
    <cellStyle name="Обычный 2 4" xfId="4"/>
    <cellStyle name="Обычный 3" xfId="13"/>
    <cellStyle name="Обычный 4" xfId="15"/>
    <cellStyle name="Обычный 4 2" xfId="29"/>
    <cellStyle name="Обычный 4 2 2" xfId="50"/>
    <cellStyle name="Обычный 4 2 2 2" xfId="92"/>
    <cellStyle name="Обычный 4 2 2 2 2" xfId="176"/>
    <cellStyle name="Обычный 4 2 2 2 2 2" xfId="344"/>
    <cellStyle name="Обычный 4 2 2 2 2 2 2" xfId="682"/>
    <cellStyle name="Обычный 4 2 2 2 2 2 2 2" xfId="1358"/>
    <cellStyle name="Обычный 4 2 2 2 2 2 3" xfId="1022"/>
    <cellStyle name="Обычный 4 2 2 2 2 3" xfId="514"/>
    <cellStyle name="Обычный 4 2 2 2 2 3 2" xfId="1190"/>
    <cellStyle name="Обычный 4 2 2 2 2 4" xfId="854"/>
    <cellStyle name="Обычный 4 2 2 2 3" xfId="260"/>
    <cellStyle name="Обычный 4 2 2 2 3 2" xfId="598"/>
    <cellStyle name="Обычный 4 2 2 2 3 2 2" xfId="1274"/>
    <cellStyle name="Обычный 4 2 2 2 3 3" xfId="938"/>
    <cellStyle name="Обычный 4 2 2 2 4" xfId="430"/>
    <cellStyle name="Обычный 4 2 2 2 4 2" xfId="1106"/>
    <cellStyle name="Обычный 4 2 2 2 5" xfId="770"/>
    <cellStyle name="Обычный 4 2 2 3" xfId="134"/>
    <cellStyle name="Обычный 4 2 2 3 2" xfId="302"/>
    <cellStyle name="Обычный 4 2 2 3 2 2" xfId="640"/>
    <cellStyle name="Обычный 4 2 2 3 2 2 2" xfId="1316"/>
    <cellStyle name="Обычный 4 2 2 3 2 3" xfId="980"/>
    <cellStyle name="Обычный 4 2 2 3 3" xfId="472"/>
    <cellStyle name="Обычный 4 2 2 3 3 2" xfId="1148"/>
    <cellStyle name="Обычный 4 2 2 3 4" xfId="812"/>
    <cellStyle name="Обычный 4 2 2 4" xfId="218"/>
    <cellStyle name="Обычный 4 2 2 4 2" xfId="556"/>
    <cellStyle name="Обычный 4 2 2 4 2 2" xfId="1232"/>
    <cellStyle name="Обычный 4 2 2 4 3" xfId="896"/>
    <cellStyle name="Обычный 4 2 2 5" xfId="388"/>
    <cellStyle name="Обычный 4 2 2 5 2" xfId="1064"/>
    <cellStyle name="Обычный 4 2 2 6" xfId="728"/>
    <cellStyle name="Обычный 4 2 3" xfId="71"/>
    <cellStyle name="Обычный 4 2 3 2" xfId="155"/>
    <cellStyle name="Обычный 4 2 3 2 2" xfId="323"/>
    <cellStyle name="Обычный 4 2 3 2 2 2" xfId="661"/>
    <cellStyle name="Обычный 4 2 3 2 2 2 2" xfId="1337"/>
    <cellStyle name="Обычный 4 2 3 2 2 3" xfId="1001"/>
    <cellStyle name="Обычный 4 2 3 2 3" xfId="493"/>
    <cellStyle name="Обычный 4 2 3 2 3 2" xfId="1169"/>
    <cellStyle name="Обычный 4 2 3 2 4" xfId="833"/>
    <cellStyle name="Обычный 4 2 3 3" xfId="239"/>
    <cellStyle name="Обычный 4 2 3 3 2" xfId="577"/>
    <cellStyle name="Обычный 4 2 3 3 2 2" xfId="1253"/>
    <cellStyle name="Обычный 4 2 3 3 3" xfId="917"/>
    <cellStyle name="Обычный 4 2 3 4" xfId="409"/>
    <cellStyle name="Обычный 4 2 3 4 2" xfId="1085"/>
    <cellStyle name="Обычный 4 2 3 5" xfId="749"/>
    <cellStyle name="Обычный 4 2 4" xfId="113"/>
    <cellStyle name="Обычный 4 2 4 2" xfId="281"/>
    <cellStyle name="Обычный 4 2 4 2 2" xfId="619"/>
    <cellStyle name="Обычный 4 2 4 2 2 2" xfId="1295"/>
    <cellStyle name="Обычный 4 2 4 2 3" xfId="959"/>
    <cellStyle name="Обычный 4 2 4 3" xfId="451"/>
    <cellStyle name="Обычный 4 2 4 3 2" xfId="1127"/>
    <cellStyle name="Обычный 4 2 4 4" xfId="791"/>
    <cellStyle name="Обычный 4 2 5" xfId="197"/>
    <cellStyle name="Обычный 4 2 5 2" xfId="535"/>
    <cellStyle name="Обычный 4 2 5 2 2" xfId="1211"/>
    <cellStyle name="Обычный 4 2 5 3" xfId="875"/>
    <cellStyle name="Обычный 4 2 6" xfId="367"/>
    <cellStyle name="Обычный 4 2 6 2" xfId="1043"/>
    <cellStyle name="Обычный 4 2 7" xfId="707"/>
    <cellStyle name="Обычный 4 3" xfId="22"/>
    <cellStyle name="Обычный 4 3 2" xfId="43"/>
    <cellStyle name="Обычный 4 3 2 2" xfId="85"/>
    <cellStyle name="Обычный 4 3 2 2 2" xfId="169"/>
    <cellStyle name="Обычный 4 3 2 2 2 2" xfId="337"/>
    <cellStyle name="Обычный 4 3 2 2 2 2 2" xfId="675"/>
    <cellStyle name="Обычный 4 3 2 2 2 2 2 2" xfId="1351"/>
    <cellStyle name="Обычный 4 3 2 2 2 2 3" xfId="1015"/>
    <cellStyle name="Обычный 4 3 2 2 2 3" xfId="507"/>
    <cellStyle name="Обычный 4 3 2 2 2 3 2" xfId="1183"/>
    <cellStyle name="Обычный 4 3 2 2 2 4" xfId="847"/>
    <cellStyle name="Обычный 4 3 2 2 3" xfId="253"/>
    <cellStyle name="Обычный 4 3 2 2 3 2" xfId="591"/>
    <cellStyle name="Обычный 4 3 2 2 3 2 2" xfId="1267"/>
    <cellStyle name="Обычный 4 3 2 2 3 3" xfId="931"/>
    <cellStyle name="Обычный 4 3 2 2 4" xfId="423"/>
    <cellStyle name="Обычный 4 3 2 2 4 2" xfId="1099"/>
    <cellStyle name="Обычный 4 3 2 2 5" xfId="763"/>
    <cellStyle name="Обычный 4 3 2 3" xfId="127"/>
    <cellStyle name="Обычный 4 3 2 3 2" xfId="295"/>
    <cellStyle name="Обычный 4 3 2 3 2 2" xfId="633"/>
    <cellStyle name="Обычный 4 3 2 3 2 2 2" xfId="1309"/>
    <cellStyle name="Обычный 4 3 2 3 2 3" xfId="973"/>
    <cellStyle name="Обычный 4 3 2 3 3" xfId="465"/>
    <cellStyle name="Обычный 4 3 2 3 3 2" xfId="1141"/>
    <cellStyle name="Обычный 4 3 2 3 4" xfId="805"/>
    <cellStyle name="Обычный 4 3 2 4" xfId="211"/>
    <cellStyle name="Обычный 4 3 2 4 2" xfId="549"/>
    <cellStyle name="Обычный 4 3 2 4 2 2" xfId="1225"/>
    <cellStyle name="Обычный 4 3 2 4 3" xfId="889"/>
    <cellStyle name="Обычный 4 3 2 5" xfId="381"/>
    <cellStyle name="Обычный 4 3 2 5 2" xfId="1057"/>
    <cellStyle name="Обычный 4 3 2 6" xfId="721"/>
    <cellStyle name="Обычный 4 3 3" xfId="64"/>
    <cellStyle name="Обычный 4 3 3 2" xfId="148"/>
    <cellStyle name="Обычный 4 3 3 2 2" xfId="316"/>
    <cellStyle name="Обычный 4 3 3 2 2 2" xfId="654"/>
    <cellStyle name="Обычный 4 3 3 2 2 2 2" xfId="1330"/>
    <cellStyle name="Обычный 4 3 3 2 2 3" xfId="994"/>
    <cellStyle name="Обычный 4 3 3 2 3" xfId="486"/>
    <cellStyle name="Обычный 4 3 3 2 3 2" xfId="1162"/>
    <cellStyle name="Обычный 4 3 3 2 4" xfId="826"/>
    <cellStyle name="Обычный 4 3 3 3" xfId="232"/>
    <cellStyle name="Обычный 4 3 3 3 2" xfId="570"/>
    <cellStyle name="Обычный 4 3 3 3 2 2" xfId="1246"/>
    <cellStyle name="Обычный 4 3 3 3 3" xfId="910"/>
    <cellStyle name="Обычный 4 3 3 4" xfId="402"/>
    <cellStyle name="Обычный 4 3 3 4 2" xfId="1078"/>
    <cellStyle name="Обычный 4 3 3 5" xfId="742"/>
    <cellStyle name="Обычный 4 3 4" xfId="106"/>
    <cellStyle name="Обычный 4 3 4 2" xfId="274"/>
    <cellStyle name="Обычный 4 3 4 2 2" xfId="612"/>
    <cellStyle name="Обычный 4 3 4 2 2 2" xfId="1288"/>
    <cellStyle name="Обычный 4 3 4 2 3" xfId="952"/>
    <cellStyle name="Обычный 4 3 4 3" xfId="444"/>
    <cellStyle name="Обычный 4 3 4 3 2" xfId="1120"/>
    <cellStyle name="Обычный 4 3 4 4" xfId="784"/>
    <cellStyle name="Обычный 4 3 5" xfId="190"/>
    <cellStyle name="Обычный 4 3 5 2" xfId="528"/>
    <cellStyle name="Обычный 4 3 5 2 2" xfId="1204"/>
    <cellStyle name="Обычный 4 3 5 3" xfId="868"/>
    <cellStyle name="Обычный 4 3 6" xfId="360"/>
    <cellStyle name="Обычный 4 3 6 2" xfId="1036"/>
    <cellStyle name="Обычный 4 3 7" xfId="700"/>
    <cellStyle name="Обычный 4 4" xfId="36"/>
    <cellStyle name="Обычный 4 4 2" xfId="78"/>
    <cellStyle name="Обычный 4 4 2 2" xfId="162"/>
    <cellStyle name="Обычный 4 4 2 2 2" xfId="330"/>
    <cellStyle name="Обычный 4 4 2 2 2 2" xfId="668"/>
    <cellStyle name="Обычный 4 4 2 2 2 2 2" xfId="1344"/>
    <cellStyle name="Обычный 4 4 2 2 2 3" xfId="1008"/>
    <cellStyle name="Обычный 4 4 2 2 3" xfId="500"/>
    <cellStyle name="Обычный 4 4 2 2 3 2" xfId="1176"/>
    <cellStyle name="Обычный 4 4 2 2 4" xfId="840"/>
    <cellStyle name="Обычный 4 4 2 3" xfId="246"/>
    <cellStyle name="Обычный 4 4 2 3 2" xfId="584"/>
    <cellStyle name="Обычный 4 4 2 3 2 2" xfId="1260"/>
    <cellStyle name="Обычный 4 4 2 3 3" xfId="924"/>
    <cellStyle name="Обычный 4 4 2 4" xfId="416"/>
    <cellStyle name="Обычный 4 4 2 4 2" xfId="1092"/>
    <cellStyle name="Обычный 4 4 2 5" xfId="756"/>
    <cellStyle name="Обычный 4 4 3" xfId="120"/>
    <cellStyle name="Обычный 4 4 3 2" xfId="288"/>
    <cellStyle name="Обычный 4 4 3 2 2" xfId="626"/>
    <cellStyle name="Обычный 4 4 3 2 2 2" xfId="1302"/>
    <cellStyle name="Обычный 4 4 3 2 3" xfId="966"/>
    <cellStyle name="Обычный 4 4 3 3" xfId="458"/>
    <cellStyle name="Обычный 4 4 3 3 2" xfId="1134"/>
    <cellStyle name="Обычный 4 4 3 4" xfId="798"/>
    <cellStyle name="Обычный 4 4 4" xfId="204"/>
    <cellStyle name="Обычный 4 4 4 2" xfId="542"/>
    <cellStyle name="Обычный 4 4 4 2 2" xfId="1218"/>
    <cellStyle name="Обычный 4 4 4 3" xfId="882"/>
    <cellStyle name="Обычный 4 4 5" xfId="374"/>
    <cellStyle name="Обычный 4 4 5 2" xfId="1050"/>
    <cellStyle name="Обычный 4 4 6" xfId="714"/>
    <cellStyle name="Обычный 4 5" xfId="57"/>
    <cellStyle name="Обычный 4 5 2" xfId="141"/>
    <cellStyle name="Обычный 4 5 2 2" xfId="309"/>
    <cellStyle name="Обычный 4 5 2 2 2" xfId="647"/>
    <cellStyle name="Обычный 4 5 2 2 2 2" xfId="1323"/>
    <cellStyle name="Обычный 4 5 2 2 3" xfId="987"/>
    <cellStyle name="Обычный 4 5 2 3" xfId="479"/>
    <cellStyle name="Обычный 4 5 2 3 2" xfId="1155"/>
    <cellStyle name="Обычный 4 5 2 4" xfId="819"/>
    <cellStyle name="Обычный 4 5 3" xfId="225"/>
    <cellStyle name="Обычный 4 5 3 2" xfId="563"/>
    <cellStyle name="Обычный 4 5 3 2 2" xfId="1239"/>
    <cellStyle name="Обычный 4 5 3 3" xfId="903"/>
    <cellStyle name="Обычный 4 5 4" xfId="395"/>
    <cellStyle name="Обычный 4 5 4 2" xfId="1071"/>
    <cellStyle name="Обычный 4 5 5" xfId="735"/>
    <cellStyle name="Обычный 4 6" xfId="99"/>
    <cellStyle name="Обычный 4 6 2" xfId="267"/>
    <cellStyle name="Обычный 4 6 2 2" xfId="605"/>
    <cellStyle name="Обычный 4 6 2 2 2" xfId="1281"/>
    <cellStyle name="Обычный 4 6 2 3" xfId="945"/>
    <cellStyle name="Обычный 4 6 3" xfId="437"/>
    <cellStyle name="Обычный 4 6 3 2" xfId="1113"/>
    <cellStyle name="Обычный 4 6 4" xfId="777"/>
    <cellStyle name="Обычный 4 7" xfId="183"/>
    <cellStyle name="Обычный 4 7 2" xfId="521"/>
    <cellStyle name="Обычный 4 7 2 2" xfId="1197"/>
    <cellStyle name="Обычный 4 7 3" xfId="861"/>
    <cellStyle name="Обычный 4 8" xfId="353"/>
    <cellStyle name="Обычный 4 8 2" xfId="1029"/>
    <cellStyle name="Обычный 4 9" xfId="693"/>
    <cellStyle name="Обычный 58" xfId="1"/>
    <cellStyle name="Обычный 6 18" xfId="7"/>
    <cellStyle name="Обычный 6 19 2" xfId="6"/>
    <cellStyle name="Обычный 6 19 2 2" xfId="28"/>
    <cellStyle name="Обычный 6 19 2 2 2" xfId="49"/>
    <cellStyle name="Обычный 6 19 2 2 2 2" xfId="91"/>
    <cellStyle name="Обычный 6 19 2 2 2 2 2" xfId="175"/>
    <cellStyle name="Обычный 6 19 2 2 2 2 2 2" xfId="343"/>
    <cellStyle name="Обычный 6 19 2 2 2 2 2 2 2" xfId="681"/>
    <cellStyle name="Обычный 6 19 2 2 2 2 2 2 2 2" xfId="1357"/>
    <cellStyle name="Обычный 6 19 2 2 2 2 2 2 3" xfId="1021"/>
    <cellStyle name="Обычный 6 19 2 2 2 2 2 3" xfId="513"/>
    <cellStyle name="Обычный 6 19 2 2 2 2 2 3 2" xfId="1189"/>
    <cellStyle name="Обычный 6 19 2 2 2 2 2 4" xfId="853"/>
    <cellStyle name="Обычный 6 19 2 2 2 2 3" xfId="259"/>
    <cellStyle name="Обычный 6 19 2 2 2 2 3 2" xfId="597"/>
    <cellStyle name="Обычный 6 19 2 2 2 2 3 2 2" xfId="1273"/>
    <cellStyle name="Обычный 6 19 2 2 2 2 3 3" xfId="937"/>
    <cellStyle name="Обычный 6 19 2 2 2 2 4" xfId="429"/>
    <cellStyle name="Обычный 6 19 2 2 2 2 4 2" xfId="1105"/>
    <cellStyle name="Обычный 6 19 2 2 2 2 5" xfId="769"/>
    <cellStyle name="Обычный 6 19 2 2 2 3" xfId="133"/>
    <cellStyle name="Обычный 6 19 2 2 2 3 2" xfId="301"/>
    <cellStyle name="Обычный 6 19 2 2 2 3 2 2" xfId="639"/>
    <cellStyle name="Обычный 6 19 2 2 2 3 2 2 2" xfId="1315"/>
    <cellStyle name="Обычный 6 19 2 2 2 3 2 3" xfId="979"/>
    <cellStyle name="Обычный 6 19 2 2 2 3 3" xfId="471"/>
    <cellStyle name="Обычный 6 19 2 2 2 3 3 2" xfId="1147"/>
    <cellStyle name="Обычный 6 19 2 2 2 3 4" xfId="811"/>
    <cellStyle name="Обычный 6 19 2 2 2 4" xfId="217"/>
    <cellStyle name="Обычный 6 19 2 2 2 4 2" xfId="555"/>
    <cellStyle name="Обычный 6 19 2 2 2 4 2 2" xfId="1231"/>
    <cellStyle name="Обычный 6 19 2 2 2 4 3" xfId="895"/>
    <cellStyle name="Обычный 6 19 2 2 2 5" xfId="387"/>
    <cellStyle name="Обычный 6 19 2 2 2 5 2" xfId="1063"/>
    <cellStyle name="Обычный 6 19 2 2 2 6" xfId="727"/>
    <cellStyle name="Обычный 6 19 2 2 3" xfId="70"/>
    <cellStyle name="Обычный 6 19 2 2 3 2" xfId="154"/>
    <cellStyle name="Обычный 6 19 2 2 3 2 2" xfId="322"/>
    <cellStyle name="Обычный 6 19 2 2 3 2 2 2" xfId="660"/>
    <cellStyle name="Обычный 6 19 2 2 3 2 2 2 2" xfId="1336"/>
    <cellStyle name="Обычный 6 19 2 2 3 2 2 3" xfId="1000"/>
    <cellStyle name="Обычный 6 19 2 2 3 2 3" xfId="492"/>
    <cellStyle name="Обычный 6 19 2 2 3 2 3 2" xfId="1168"/>
    <cellStyle name="Обычный 6 19 2 2 3 2 4" xfId="832"/>
    <cellStyle name="Обычный 6 19 2 2 3 3" xfId="238"/>
    <cellStyle name="Обычный 6 19 2 2 3 3 2" xfId="576"/>
    <cellStyle name="Обычный 6 19 2 2 3 3 2 2" xfId="1252"/>
    <cellStyle name="Обычный 6 19 2 2 3 3 3" xfId="916"/>
    <cellStyle name="Обычный 6 19 2 2 3 4" xfId="408"/>
    <cellStyle name="Обычный 6 19 2 2 3 4 2" xfId="1084"/>
    <cellStyle name="Обычный 6 19 2 2 3 5" xfId="748"/>
    <cellStyle name="Обычный 6 19 2 2 4" xfId="112"/>
    <cellStyle name="Обычный 6 19 2 2 4 2" xfId="280"/>
    <cellStyle name="Обычный 6 19 2 2 4 2 2" xfId="618"/>
    <cellStyle name="Обычный 6 19 2 2 4 2 2 2" xfId="1294"/>
    <cellStyle name="Обычный 6 19 2 2 4 2 3" xfId="958"/>
    <cellStyle name="Обычный 6 19 2 2 4 3" xfId="450"/>
    <cellStyle name="Обычный 6 19 2 2 4 3 2" xfId="1126"/>
    <cellStyle name="Обычный 6 19 2 2 4 4" xfId="790"/>
    <cellStyle name="Обычный 6 19 2 2 5" xfId="196"/>
    <cellStyle name="Обычный 6 19 2 2 5 2" xfId="534"/>
    <cellStyle name="Обычный 6 19 2 2 5 2 2" xfId="1210"/>
    <cellStyle name="Обычный 6 19 2 2 5 3" xfId="874"/>
    <cellStyle name="Обычный 6 19 2 2 6" xfId="366"/>
    <cellStyle name="Обычный 6 19 2 2 6 2" xfId="1042"/>
    <cellStyle name="Обычный 6 19 2 2 7" xfId="706"/>
    <cellStyle name="Обычный 6 19 2 3" xfId="21"/>
    <cellStyle name="Обычный 6 19 2 3 2" xfId="42"/>
    <cellStyle name="Обычный 6 19 2 3 2 2" xfId="84"/>
    <cellStyle name="Обычный 6 19 2 3 2 2 2" xfId="168"/>
    <cellStyle name="Обычный 6 19 2 3 2 2 2 2" xfId="336"/>
    <cellStyle name="Обычный 6 19 2 3 2 2 2 2 2" xfId="674"/>
    <cellStyle name="Обычный 6 19 2 3 2 2 2 2 2 2" xfId="1350"/>
    <cellStyle name="Обычный 6 19 2 3 2 2 2 2 3" xfId="1014"/>
    <cellStyle name="Обычный 6 19 2 3 2 2 2 3" xfId="506"/>
    <cellStyle name="Обычный 6 19 2 3 2 2 2 3 2" xfId="1182"/>
    <cellStyle name="Обычный 6 19 2 3 2 2 2 4" xfId="846"/>
    <cellStyle name="Обычный 6 19 2 3 2 2 3" xfId="252"/>
    <cellStyle name="Обычный 6 19 2 3 2 2 3 2" xfId="590"/>
    <cellStyle name="Обычный 6 19 2 3 2 2 3 2 2" xfId="1266"/>
    <cellStyle name="Обычный 6 19 2 3 2 2 3 3" xfId="930"/>
    <cellStyle name="Обычный 6 19 2 3 2 2 4" xfId="422"/>
    <cellStyle name="Обычный 6 19 2 3 2 2 4 2" xfId="1098"/>
    <cellStyle name="Обычный 6 19 2 3 2 2 5" xfId="762"/>
    <cellStyle name="Обычный 6 19 2 3 2 3" xfId="126"/>
    <cellStyle name="Обычный 6 19 2 3 2 3 2" xfId="294"/>
    <cellStyle name="Обычный 6 19 2 3 2 3 2 2" xfId="632"/>
    <cellStyle name="Обычный 6 19 2 3 2 3 2 2 2" xfId="1308"/>
    <cellStyle name="Обычный 6 19 2 3 2 3 2 3" xfId="972"/>
    <cellStyle name="Обычный 6 19 2 3 2 3 3" xfId="464"/>
    <cellStyle name="Обычный 6 19 2 3 2 3 3 2" xfId="1140"/>
    <cellStyle name="Обычный 6 19 2 3 2 3 4" xfId="804"/>
    <cellStyle name="Обычный 6 19 2 3 2 4" xfId="210"/>
    <cellStyle name="Обычный 6 19 2 3 2 4 2" xfId="548"/>
    <cellStyle name="Обычный 6 19 2 3 2 4 2 2" xfId="1224"/>
    <cellStyle name="Обычный 6 19 2 3 2 4 3" xfId="888"/>
    <cellStyle name="Обычный 6 19 2 3 2 5" xfId="380"/>
    <cellStyle name="Обычный 6 19 2 3 2 5 2" xfId="1056"/>
    <cellStyle name="Обычный 6 19 2 3 2 6" xfId="720"/>
    <cellStyle name="Обычный 6 19 2 3 3" xfId="63"/>
    <cellStyle name="Обычный 6 19 2 3 3 2" xfId="147"/>
    <cellStyle name="Обычный 6 19 2 3 3 2 2" xfId="315"/>
    <cellStyle name="Обычный 6 19 2 3 3 2 2 2" xfId="653"/>
    <cellStyle name="Обычный 6 19 2 3 3 2 2 2 2" xfId="1329"/>
    <cellStyle name="Обычный 6 19 2 3 3 2 2 3" xfId="993"/>
    <cellStyle name="Обычный 6 19 2 3 3 2 3" xfId="485"/>
    <cellStyle name="Обычный 6 19 2 3 3 2 3 2" xfId="1161"/>
    <cellStyle name="Обычный 6 19 2 3 3 2 4" xfId="825"/>
    <cellStyle name="Обычный 6 19 2 3 3 3" xfId="231"/>
    <cellStyle name="Обычный 6 19 2 3 3 3 2" xfId="569"/>
    <cellStyle name="Обычный 6 19 2 3 3 3 2 2" xfId="1245"/>
    <cellStyle name="Обычный 6 19 2 3 3 3 3" xfId="909"/>
    <cellStyle name="Обычный 6 19 2 3 3 4" xfId="401"/>
    <cellStyle name="Обычный 6 19 2 3 3 4 2" xfId="1077"/>
    <cellStyle name="Обычный 6 19 2 3 3 5" xfId="741"/>
    <cellStyle name="Обычный 6 19 2 3 4" xfId="105"/>
    <cellStyle name="Обычный 6 19 2 3 4 2" xfId="273"/>
    <cellStyle name="Обычный 6 19 2 3 4 2 2" xfId="611"/>
    <cellStyle name="Обычный 6 19 2 3 4 2 2 2" xfId="1287"/>
    <cellStyle name="Обычный 6 19 2 3 4 2 3" xfId="951"/>
    <cellStyle name="Обычный 6 19 2 3 4 3" xfId="443"/>
    <cellStyle name="Обычный 6 19 2 3 4 3 2" xfId="1119"/>
    <cellStyle name="Обычный 6 19 2 3 4 4" xfId="783"/>
    <cellStyle name="Обычный 6 19 2 3 5" xfId="189"/>
    <cellStyle name="Обычный 6 19 2 3 5 2" xfId="527"/>
    <cellStyle name="Обычный 6 19 2 3 5 2 2" xfId="1203"/>
    <cellStyle name="Обычный 6 19 2 3 5 3" xfId="867"/>
    <cellStyle name="Обычный 6 19 2 3 6" xfId="359"/>
    <cellStyle name="Обычный 6 19 2 3 6 2" xfId="1035"/>
    <cellStyle name="Обычный 6 19 2 3 7" xfId="699"/>
    <cellStyle name="Обычный 6 19 2 4" xfId="35"/>
    <cellStyle name="Обычный 6 19 2 4 2" xfId="77"/>
    <cellStyle name="Обычный 6 19 2 4 2 2" xfId="161"/>
    <cellStyle name="Обычный 6 19 2 4 2 2 2" xfId="329"/>
    <cellStyle name="Обычный 6 19 2 4 2 2 2 2" xfId="667"/>
    <cellStyle name="Обычный 6 19 2 4 2 2 2 2 2" xfId="1343"/>
    <cellStyle name="Обычный 6 19 2 4 2 2 2 3" xfId="1007"/>
    <cellStyle name="Обычный 6 19 2 4 2 2 3" xfId="499"/>
    <cellStyle name="Обычный 6 19 2 4 2 2 3 2" xfId="1175"/>
    <cellStyle name="Обычный 6 19 2 4 2 2 4" xfId="839"/>
    <cellStyle name="Обычный 6 19 2 4 2 3" xfId="245"/>
    <cellStyle name="Обычный 6 19 2 4 2 3 2" xfId="583"/>
    <cellStyle name="Обычный 6 19 2 4 2 3 2 2" xfId="1259"/>
    <cellStyle name="Обычный 6 19 2 4 2 3 3" xfId="923"/>
    <cellStyle name="Обычный 6 19 2 4 2 4" xfId="415"/>
    <cellStyle name="Обычный 6 19 2 4 2 4 2" xfId="1091"/>
    <cellStyle name="Обычный 6 19 2 4 2 5" xfId="755"/>
    <cellStyle name="Обычный 6 19 2 4 3" xfId="119"/>
    <cellStyle name="Обычный 6 19 2 4 3 2" xfId="287"/>
    <cellStyle name="Обычный 6 19 2 4 3 2 2" xfId="625"/>
    <cellStyle name="Обычный 6 19 2 4 3 2 2 2" xfId="1301"/>
    <cellStyle name="Обычный 6 19 2 4 3 2 3" xfId="965"/>
    <cellStyle name="Обычный 6 19 2 4 3 3" xfId="457"/>
    <cellStyle name="Обычный 6 19 2 4 3 3 2" xfId="1133"/>
    <cellStyle name="Обычный 6 19 2 4 3 4" xfId="797"/>
    <cellStyle name="Обычный 6 19 2 4 4" xfId="203"/>
    <cellStyle name="Обычный 6 19 2 4 4 2" xfId="541"/>
    <cellStyle name="Обычный 6 19 2 4 4 2 2" xfId="1217"/>
    <cellStyle name="Обычный 6 19 2 4 4 3" xfId="881"/>
    <cellStyle name="Обычный 6 19 2 4 5" xfId="373"/>
    <cellStyle name="Обычный 6 19 2 4 5 2" xfId="1049"/>
    <cellStyle name="Обычный 6 19 2 4 6" xfId="713"/>
    <cellStyle name="Обычный 6 19 2 5" xfId="56"/>
    <cellStyle name="Обычный 6 19 2 5 2" xfId="140"/>
    <cellStyle name="Обычный 6 19 2 5 2 2" xfId="308"/>
    <cellStyle name="Обычный 6 19 2 5 2 2 2" xfId="646"/>
    <cellStyle name="Обычный 6 19 2 5 2 2 2 2" xfId="1322"/>
    <cellStyle name="Обычный 6 19 2 5 2 2 3" xfId="986"/>
    <cellStyle name="Обычный 6 19 2 5 2 3" xfId="478"/>
    <cellStyle name="Обычный 6 19 2 5 2 3 2" xfId="1154"/>
    <cellStyle name="Обычный 6 19 2 5 2 4" xfId="818"/>
    <cellStyle name="Обычный 6 19 2 5 3" xfId="224"/>
    <cellStyle name="Обычный 6 19 2 5 3 2" xfId="562"/>
    <cellStyle name="Обычный 6 19 2 5 3 2 2" xfId="1238"/>
    <cellStyle name="Обычный 6 19 2 5 3 3" xfId="902"/>
    <cellStyle name="Обычный 6 19 2 5 4" xfId="394"/>
    <cellStyle name="Обычный 6 19 2 5 4 2" xfId="1070"/>
    <cellStyle name="Обычный 6 19 2 5 5" xfId="734"/>
    <cellStyle name="Обычный 6 19 2 6" xfId="98"/>
    <cellStyle name="Обычный 6 19 2 6 2" xfId="266"/>
    <cellStyle name="Обычный 6 19 2 6 2 2" xfId="604"/>
    <cellStyle name="Обычный 6 19 2 6 2 2 2" xfId="1280"/>
    <cellStyle name="Обычный 6 19 2 6 2 3" xfId="944"/>
    <cellStyle name="Обычный 6 19 2 6 3" xfId="436"/>
    <cellStyle name="Обычный 6 19 2 6 3 2" xfId="1112"/>
    <cellStyle name="Обычный 6 19 2 6 4" xfId="776"/>
    <cellStyle name="Обычный 6 19 2 7" xfId="182"/>
    <cellStyle name="Обычный 6 19 2 7 2" xfId="520"/>
    <cellStyle name="Обычный 6 19 2 7 2 2" xfId="1196"/>
    <cellStyle name="Обычный 6 19 2 7 3" xfId="860"/>
    <cellStyle name="Обычный 6 19 2 8" xfId="352"/>
    <cellStyle name="Обычный 6 19 2 8 2" xfId="1028"/>
    <cellStyle name="Обычный 6 19 2 9" xfId="692"/>
    <cellStyle name="Обычный 6 2 2" xfId="12"/>
    <cellStyle name="Обычный 61" xfId="20"/>
    <cellStyle name="Обычный 61 2" xfId="34"/>
    <cellStyle name="Обычный 61 2 2" xfId="55"/>
    <cellStyle name="Обычный 61 2 2 2" xfId="97"/>
    <cellStyle name="Обычный 61 2 2 2 2" xfId="181"/>
    <cellStyle name="Обычный 61 2 2 2 2 2" xfId="349"/>
    <cellStyle name="Обычный 61 2 2 2 2 2 2" xfId="687"/>
    <cellStyle name="Обычный 61 2 2 2 2 2 2 2" xfId="1363"/>
    <cellStyle name="Обычный 61 2 2 2 2 2 3" xfId="1027"/>
    <cellStyle name="Обычный 61 2 2 2 2 3" xfId="519"/>
    <cellStyle name="Обычный 61 2 2 2 2 3 2" xfId="1195"/>
    <cellStyle name="Обычный 61 2 2 2 2 4" xfId="859"/>
    <cellStyle name="Обычный 61 2 2 2 3" xfId="265"/>
    <cellStyle name="Обычный 61 2 2 2 3 2" xfId="603"/>
    <cellStyle name="Обычный 61 2 2 2 3 2 2" xfId="1279"/>
    <cellStyle name="Обычный 61 2 2 2 3 3" xfId="943"/>
    <cellStyle name="Обычный 61 2 2 2 4" xfId="435"/>
    <cellStyle name="Обычный 61 2 2 2 4 2" xfId="1111"/>
    <cellStyle name="Обычный 61 2 2 2 5" xfId="775"/>
    <cellStyle name="Обычный 61 2 2 3" xfId="139"/>
    <cellStyle name="Обычный 61 2 2 3 2" xfId="307"/>
    <cellStyle name="Обычный 61 2 2 3 2 2" xfId="645"/>
    <cellStyle name="Обычный 61 2 2 3 2 2 2" xfId="1321"/>
    <cellStyle name="Обычный 61 2 2 3 2 3" xfId="985"/>
    <cellStyle name="Обычный 61 2 2 3 3" xfId="477"/>
    <cellStyle name="Обычный 61 2 2 3 3 2" xfId="1153"/>
    <cellStyle name="Обычный 61 2 2 3 4" xfId="817"/>
    <cellStyle name="Обычный 61 2 2 4" xfId="223"/>
    <cellStyle name="Обычный 61 2 2 4 2" xfId="561"/>
    <cellStyle name="Обычный 61 2 2 4 2 2" xfId="1237"/>
    <cellStyle name="Обычный 61 2 2 4 3" xfId="901"/>
    <cellStyle name="Обычный 61 2 2 5" xfId="393"/>
    <cellStyle name="Обычный 61 2 2 5 2" xfId="1069"/>
    <cellStyle name="Обычный 61 2 2 6" xfId="733"/>
    <cellStyle name="Обычный 61 2 3" xfId="76"/>
    <cellStyle name="Обычный 61 2 3 2" xfId="160"/>
    <cellStyle name="Обычный 61 2 3 2 2" xfId="328"/>
    <cellStyle name="Обычный 61 2 3 2 2 2" xfId="666"/>
    <cellStyle name="Обычный 61 2 3 2 2 2 2" xfId="1342"/>
    <cellStyle name="Обычный 61 2 3 2 2 3" xfId="1006"/>
    <cellStyle name="Обычный 61 2 3 2 3" xfId="498"/>
    <cellStyle name="Обычный 61 2 3 2 3 2" xfId="1174"/>
    <cellStyle name="Обычный 61 2 3 2 4" xfId="838"/>
    <cellStyle name="Обычный 61 2 3 3" xfId="244"/>
    <cellStyle name="Обычный 61 2 3 3 2" xfId="582"/>
    <cellStyle name="Обычный 61 2 3 3 2 2" xfId="1258"/>
    <cellStyle name="Обычный 61 2 3 3 3" xfId="922"/>
    <cellStyle name="Обычный 61 2 3 4" xfId="414"/>
    <cellStyle name="Обычный 61 2 3 4 2" xfId="1090"/>
    <cellStyle name="Обычный 61 2 3 5" xfId="754"/>
    <cellStyle name="Обычный 61 2 4" xfId="118"/>
    <cellStyle name="Обычный 61 2 4 2" xfId="286"/>
    <cellStyle name="Обычный 61 2 4 2 2" xfId="624"/>
    <cellStyle name="Обычный 61 2 4 2 2 2" xfId="1300"/>
    <cellStyle name="Обычный 61 2 4 2 3" xfId="964"/>
    <cellStyle name="Обычный 61 2 4 3" xfId="456"/>
    <cellStyle name="Обычный 61 2 4 3 2" xfId="1132"/>
    <cellStyle name="Обычный 61 2 4 4" xfId="796"/>
    <cellStyle name="Обычный 61 2 5" xfId="202"/>
    <cellStyle name="Обычный 61 2 5 2" xfId="540"/>
    <cellStyle name="Обычный 61 2 5 2 2" xfId="1216"/>
    <cellStyle name="Обычный 61 2 5 3" xfId="880"/>
    <cellStyle name="Обычный 61 2 6" xfId="372"/>
    <cellStyle name="Обычный 61 2 6 2" xfId="1048"/>
    <cellStyle name="Обычный 61 2 7" xfId="712"/>
    <cellStyle name="Обычный 61 3" xfId="27"/>
    <cellStyle name="Обычный 61 3 2" xfId="48"/>
    <cellStyle name="Обычный 61 3 2 2" xfId="90"/>
    <cellStyle name="Обычный 61 3 2 2 2" xfId="174"/>
    <cellStyle name="Обычный 61 3 2 2 2 2" xfId="342"/>
    <cellStyle name="Обычный 61 3 2 2 2 2 2" xfId="680"/>
    <cellStyle name="Обычный 61 3 2 2 2 2 2 2" xfId="1356"/>
    <cellStyle name="Обычный 61 3 2 2 2 2 3" xfId="1020"/>
    <cellStyle name="Обычный 61 3 2 2 2 3" xfId="512"/>
    <cellStyle name="Обычный 61 3 2 2 2 3 2" xfId="1188"/>
    <cellStyle name="Обычный 61 3 2 2 2 4" xfId="852"/>
    <cellStyle name="Обычный 61 3 2 2 3" xfId="258"/>
    <cellStyle name="Обычный 61 3 2 2 3 2" xfId="596"/>
    <cellStyle name="Обычный 61 3 2 2 3 2 2" xfId="1272"/>
    <cellStyle name="Обычный 61 3 2 2 3 3" xfId="936"/>
    <cellStyle name="Обычный 61 3 2 2 4" xfId="428"/>
    <cellStyle name="Обычный 61 3 2 2 4 2" xfId="1104"/>
    <cellStyle name="Обычный 61 3 2 2 5" xfId="768"/>
    <cellStyle name="Обычный 61 3 2 3" xfId="132"/>
    <cellStyle name="Обычный 61 3 2 3 2" xfId="300"/>
    <cellStyle name="Обычный 61 3 2 3 2 2" xfId="638"/>
    <cellStyle name="Обычный 61 3 2 3 2 2 2" xfId="1314"/>
    <cellStyle name="Обычный 61 3 2 3 2 3" xfId="978"/>
    <cellStyle name="Обычный 61 3 2 3 3" xfId="470"/>
    <cellStyle name="Обычный 61 3 2 3 3 2" xfId="1146"/>
    <cellStyle name="Обычный 61 3 2 3 4" xfId="810"/>
    <cellStyle name="Обычный 61 3 2 4" xfId="216"/>
    <cellStyle name="Обычный 61 3 2 4 2" xfId="554"/>
    <cellStyle name="Обычный 61 3 2 4 2 2" xfId="1230"/>
    <cellStyle name="Обычный 61 3 2 4 3" xfId="894"/>
    <cellStyle name="Обычный 61 3 2 5" xfId="386"/>
    <cellStyle name="Обычный 61 3 2 5 2" xfId="1062"/>
    <cellStyle name="Обычный 61 3 2 6" xfId="726"/>
    <cellStyle name="Обычный 61 3 3" xfId="69"/>
    <cellStyle name="Обычный 61 3 3 2" xfId="153"/>
    <cellStyle name="Обычный 61 3 3 2 2" xfId="321"/>
    <cellStyle name="Обычный 61 3 3 2 2 2" xfId="659"/>
    <cellStyle name="Обычный 61 3 3 2 2 2 2" xfId="1335"/>
    <cellStyle name="Обычный 61 3 3 2 2 3" xfId="999"/>
    <cellStyle name="Обычный 61 3 3 2 3" xfId="491"/>
    <cellStyle name="Обычный 61 3 3 2 3 2" xfId="1167"/>
    <cellStyle name="Обычный 61 3 3 2 4" xfId="831"/>
    <cellStyle name="Обычный 61 3 3 3" xfId="237"/>
    <cellStyle name="Обычный 61 3 3 3 2" xfId="575"/>
    <cellStyle name="Обычный 61 3 3 3 2 2" xfId="1251"/>
    <cellStyle name="Обычный 61 3 3 3 3" xfId="915"/>
    <cellStyle name="Обычный 61 3 3 4" xfId="407"/>
    <cellStyle name="Обычный 61 3 3 4 2" xfId="1083"/>
    <cellStyle name="Обычный 61 3 3 5" xfId="747"/>
    <cellStyle name="Обычный 61 3 4" xfId="111"/>
    <cellStyle name="Обычный 61 3 4 2" xfId="279"/>
    <cellStyle name="Обычный 61 3 4 2 2" xfId="617"/>
    <cellStyle name="Обычный 61 3 4 2 2 2" xfId="1293"/>
    <cellStyle name="Обычный 61 3 4 2 3" xfId="957"/>
    <cellStyle name="Обычный 61 3 4 3" xfId="449"/>
    <cellStyle name="Обычный 61 3 4 3 2" xfId="1125"/>
    <cellStyle name="Обычный 61 3 4 4" xfId="789"/>
    <cellStyle name="Обычный 61 3 5" xfId="195"/>
    <cellStyle name="Обычный 61 3 5 2" xfId="533"/>
    <cellStyle name="Обычный 61 3 5 2 2" xfId="1209"/>
    <cellStyle name="Обычный 61 3 5 3" xfId="873"/>
    <cellStyle name="Обычный 61 3 6" xfId="365"/>
    <cellStyle name="Обычный 61 3 6 2" xfId="1041"/>
    <cellStyle name="Обычный 61 3 7" xfId="705"/>
    <cellStyle name="Обычный 61 4" xfId="41"/>
    <cellStyle name="Обычный 61 4 2" xfId="83"/>
    <cellStyle name="Обычный 61 4 2 2" xfId="167"/>
    <cellStyle name="Обычный 61 4 2 2 2" xfId="335"/>
    <cellStyle name="Обычный 61 4 2 2 2 2" xfId="673"/>
    <cellStyle name="Обычный 61 4 2 2 2 2 2" xfId="1349"/>
    <cellStyle name="Обычный 61 4 2 2 2 3" xfId="1013"/>
    <cellStyle name="Обычный 61 4 2 2 3" xfId="505"/>
    <cellStyle name="Обычный 61 4 2 2 3 2" xfId="1181"/>
    <cellStyle name="Обычный 61 4 2 2 4" xfId="845"/>
    <cellStyle name="Обычный 61 4 2 3" xfId="251"/>
    <cellStyle name="Обычный 61 4 2 3 2" xfId="589"/>
    <cellStyle name="Обычный 61 4 2 3 2 2" xfId="1265"/>
    <cellStyle name="Обычный 61 4 2 3 3" xfId="929"/>
    <cellStyle name="Обычный 61 4 2 4" xfId="421"/>
    <cellStyle name="Обычный 61 4 2 4 2" xfId="1097"/>
    <cellStyle name="Обычный 61 4 2 5" xfId="761"/>
    <cellStyle name="Обычный 61 4 3" xfId="125"/>
    <cellStyle name="Обычный 61 4 3 2" xfId="293"/>
    <cellStyle name="Обычный 61 4 3 2 2" xfId="631"/>
    <cellStyle name="Обычный 61 4 3 2 2 2" xfId="1307"/>
    <cellStyle name="Обычный 61 4 3 2 3" xfId="971"/>
    <cellStyle name="Обычный 61 4 3 3" xfId="463"/>
    <cellStyle name="Обычный 61 4 3 3 2" xfId="1139"/>
    <cellStyle name="Обычный 61 4 3 4" xfId="803"/>
    <cellStyle name="Обычный 61 4 4" xfId="209"/>
    <cellStyle name="Обычный 61 4 4 2" xfId="547"/>
    <cellStyle name="Обычный 61 4 4 2 2" xfId="1223"/>
    <cellStyle name="Обычный 61 4 4 3" xfId="887"/>
    <cellStyle name="Обычный 61 4 5" xfId="379"/>
    <cellStyle name="Обычный 61 4 5 2" xfId="1055"/>
    <cellStyle name="Обычный 61 4 6" xfId="719"/>
    <cellStyle name="Обычный 61 5" xfId="62"/>
    <cellStyle name="Обычный 61 5 2" xfId="146"/>
    <cellStyle name="Обычный 61 5 2 2" xfId="314"/>
    <cellStyle name="Обычный 61 5 2 2 2" xfId="652"/>
    <cellStyle name="Обычный 61 5 2 2 2 2" xfId="1328"/>
    <cellStyle name="Обычный 61 5 2 2 3" xfId="992"/>
    <cellStyle name="Обычный 61 5 2 3" xfId="484"/>
    <cellStyle name="Обычный 61 5 2 3 2" xfId="1160"/>
    <cellStyle name="Обычный 61 5 2 4" xfId="824"/>
    <cellStyle name="Обычный 61 5 3" xfId="230"/>
    <cellStyle name="Обычный 61 5 3 2" xfId="568"/>
    <cellStyle name="Обычный 61 5 3 2 2" xfId="1244"/>
    <cellStyle name="Обычный 61 5 3 3" xfId="908"/>
    <cellStyle name="Обычный 61 5 4" xfId="400"/>
    <cellStyle name="Обычный 61 5 4 2" xfId="1076"/>
    <cellStyle name="Обычный 61 5 5" xfId="740"/>
    <cellStyle name="Обычный 61 6" xfId="104"/>
    <cellStyle name="Обычный 61 6 2" xfId="272"/>
    <cellStyle name="Обычный 61 6 2 2" xfId="610"/>
    <cellStyle name="Обычный 61 6 2 2 2" xfId="1286"/>
    <cellStyle name="Обычный 61 6 2 3" xfId="950"/>
    <cellStyle name="Обычный 61 6 3" xfId="442"/>
    <cellStyle name="Обычный 61 6 3 2" xfId="1118"/>
    <cellStyle name="Обычный 61 6 4" xfId="782"/>
    <cellStyle name="Обычный 61 7" xfId="188"/>
    <cellStyle name="Обычный 61 7 2" xfId="526"/>
    <cellStyle name="Обычный 61 7 2 2" xfId="1202"/>
    <cellStyle name="Обычный 61 7 3" xfId="866"/>
    <cellStyle name="Обычный 61 8" xfId="358"/>
    <cellStyle name="Обычный 61 8 2" xfId="1034"/>
    <cellStyle name="Обычный 61 9" xfId="698"/>
    <cellStyle name="Обычный 8" xfId="16"/>
    <cellStyle name="Обычный 8 2" xfId="30"/>
    <cellStyle name="Обычный 8 2 2" xfId="51"/>
    <cellStyle name="Обычный 8 2 2 2" xfId="93"/>
    <cellStyle name="Обычный 8 2 2 2 2" xfId="177"/>
    <cellStyle name="Обычный 8 2 2 2 2 2" xfId="345"/>
    <cellStyle name="Обычный 8 2 2 2 2 2 2" xfId="683"/>
    <cellStyle name="Обычный 8 2 2 2 2 2 2 2" xfId="1359"/>
    <cellStyle name="Обычный 8 2 2 2 2 2 3" xfId="1023"/>
    <cellStyle name="Обычный 8 2 2 2 2 3" xfId="515"/>
    <cellStyle name="Обычный 8 2 2 2 2 3 2" xfId="1191"/>
    <cellStyle name="Обычный 8 2 2 2 2 4" xfId="855"/>
    <cellStyle name="Обычный 8 2 2 2 3" xfId="261"/>
    <cellStyle name="Обычный 8 2 2 2 3 2" xfId="599"/>
    <cellStyle name="Обычный 8 2 2 2 3 2 2" xfId="1275"/>
    <cellStyle name="Обычный 8 2 2 2 3 3" xfId="939"/>
    <cellStyle name="Обычный 8 2 2 2 4" xfId="431"/>
    <cellStyle name="Обычный 8 2 2 2 4 2" xfId="1107"/>
    <cellStyle name="Обычный 8 2 2 2 5" xfId="771"/>
    <cellStyle name="Обычный 8 2 2 3" xfId="135"/>
    <cellStyle name="Обычный 8 2 2 3 2" xfId="303"/>
    <cellStyle name="Обычный 8 2 2 3 2 2" xfId="641"/>
    <cellStyle name="Обычный 8 2 2 3 2 2 2" xfId="1317"/>
    <cellStyle name="Обычный 8 2 2 3 2 3" xfId="981"/>
    <cellStyle name="Обычный 8 2 2 3 3" xfId="473"/>
    <cellStyle name="Обычный 8 2 2 3 3 2" xfId="1149"/>
    <cellStyle name="Обычный 8 2 2 3 4" xfId="813"/>
    <cellStyle name="Обычный 8 2 2 4" xfId="219"/>
    <cellStyle name="Обычный 8 2 2 4 2" xfId="557"/>
    <cellStyle name="Обычный 8 2 2 4 2 2" xfId="1233"/>
    <cellStyle name="Обычный 8 2 2 4 3" xfId="897"/>
    <cellStyle name="Обычный 8 2 2 5" xfId="389"/>
    <cellStyle name="Обычный 8 2 2 5 2" xfId="1065"/>
    <cellStyle name="Обычный 8 2 2 6" xfId="729"/>
    <cellStyle name="Обычный 8 2 3" xfId="72"/>
    <cellStyle name="Обычный 8 2 3 2" xfId="156"/>
    <cellStyle name="Обычный 8 2 3 2 2" xfId="324"/>
    <cellStyle name="Обычный 8 2 3 2 2 2" xfId="662"/>
    <cellStyle name="Обычный 8 2 3 2 2 2 2" xfId="1338"/>
    <cellStyle name="Обычный 8 2 3 2 2 3" xfId="1002"/>
    <cellStyle name="Обычный 8 2 3 2 3" xfId="494"/>
    <cellStyle name="Обычный 8 2 3 2 3 2" xfId="1170"/>
    <cellStyle name="Обычный 8 2 3 2 4" xfId="834"/>
    <cellStyle name="Обычный 8 2 3 3" xfId="240"/>
    <cellStyle name="Обычный 8 2 3 3 2" xfId="578"/>
    <cellStyle name="Обычный 8 2 3 3 2 2" xfId="1254"/>
    <cellStyle name="Обычный 8 2 3 3 3" xfId="918"/>
    <cellStyle name="Обычный 8 2 3 4" xfId="410"/>
    <cellStyle name="Обычный 8 2 3 4 2" xfId="1086"/>
    <cellStyle name="Обычный 8 2 3 5" xfId="750"/>
    <cellStyle name="Обычный 8 2 4" xfId="114"/>
    <cellStyle name="Обычный 8 2 4 2" xfId="282"/>
    <cellStyle name="Обычный 8 2 4 2 2" xfId="620"/>
    <cellStyle name="Обычный 8 2 4 2 2 2" xfId="1296"/>
    <cellStyle name="Обычный 8 2 4 2 3" xfId="960"/>
    <cellStyle name="Обычный 8 2 4 3" xfId="452"/>
    <cellStyle name="Обычный 8 2 4 3 2" xfId="1128"/>
    <cellStyle name="Обычный 8 2 4 4" xfId="792"/>
    <cellStyle name="Обычный 8 2 5" xfId="198"/>
    <cellStyle name="Обычный 8 2 5 2" xfId="536"/>
    <cellStyle name="Обычный 8 2 5 2 2" xfId="1212"/>
    <cellStyle name="Обычный 8 2 5 3" xfId="876"/>
    <cellStyle name="Обычный 8 2 6" xfId="368"/>
    <cellStyle name="Обычный 8 2 6 2" xfId="1044"/>
    <cellStyle name="Обычный 8 2 7" xfId="708"/>
    <cellStyle name="Обычный 8 3" xfId="23"/>
    <cellStyle name="Обычный 8 3 2" xfId="44"/>
    <cellStyle name="Обычный 8 3 2 2" xfId="86"/>
    <cellStyle name="Обычный 8 3 2 2 2" xfId="170"/>
    <cellStyle name="Обычный 8 3 2 2 2 2" xfId="338"/>
    <cellStyle name="Обычный 8 3 2 2 2 2 2" xfId="676"/>
    <cellStyle name="Обычный 8 3 2 2 2 2 2 2" xfId="1352"/>
    <cellStyle name="Обычный 8 3 2 2 2 2 3" xfId="1016"/>
    <cellStyle name="Обычный 8 3 2 2 2 3" xfId="508"/>
    <cellStyle name="Обычный 8 3 2 2 2 3 2" xfId="1184"/>
    <cellStyle name="Обычный 8 3 2 2 2 4" xfId="848"/>
    <cellStyle name="Обычный 8 3 2 2 3" xfId="254"/>
    <cellStyle name="Обычный 8 3 2 2 3 2" xfId="592"/>
    <cellStyle name="Обычный 8 3 2 2 3 2 2" xfId="1268"/>
    <cellStyle name="Обычный 8 3 2 2 3 3" xfId="932"/>
    <cellStyle name="Обычный 8 3 2 2 4" xfId="424"/>
    <cellStyle name="Обычный 8 3 2 2 4 2" xfId="1100"/>
    <cellStyle name="Обычный 8 3 2 2 5" xfId="764"/>
    <cellStyle name="Обычный 8 3 2 3" xfId="128"/>
    <cellStyle name="Обычный 8 3 2 3 2" xfId="296"/>
    <cellStyle name="Обычный 8 3 2 3 2 2" xfId="634"/>
    <cellStyle name="Обычный 8 3 2 3 2 2 2" xfId="1310"/>
    <cellStyle name="Обычный 8 3 2 3 2 3" xfId="974"/>
    <cellStyle name="Обычный 8 3 2 3 3" xfId="466"/>
    <cellStyle name="Обычный 8 3 2 3 3 2" xfId="1142"/>
    <cellStyle name="Обычный 8 3 2 3 4" xfId="806"/>
    <cellStyle name="Обычный 8 3 2 4" xfId="212"/>
    <cellStyle name="Обычный 8 3 2 4 2" xfId="550"/>
    <cellStyle name="Обычный 8 3 2 4 2 2" xfId="1226"/>
    <cellStyle name="Обычный 8 3 2 4 3" xfId="890"/>
    <cellStyle name="Обычный 8 3 2 5" xfId="382"/>
    <cellStyle name="Обычный 8 3 2 5 2" xfId="1058"/>
    <cellStyle name="Обычный 8 3 2 6" xfId="722"/>
    <cellStyle name="Обычный 8 3 3" xfId="65"/>
    <cellStyle name="Обычный 8 3 3 2" xfId="149"/>
    <cellStyle name="Обычный 8 3 3 2 2" xfId="317"/>
    <cellStyle name="Обычный 8 3 3 2 2 2" xfId="655"/>
    <cellStyle name="Обычный 8 3 3 2 2 2 2" xfId="1331"/>
    <cellStyle name="Обычный 8 3 3 2 2 3" xfId="995"/>
    <cellStyle name="Обычный 8 3 3 2 3" xfId="487"/>
    <cellStyle name="Обычный 8 3 3 2 3 2" xfId="1163"/>
    <cellStyle name="Обычный 8 3 3 2 4" xfId="827"/>
    <cellStyle name="Обычный 8 3 3 3" xfId="233"/>
    <cellStyle name="Обычный 8 3 3 3 2" xfId="571"/>
    <cellStyle name="Обычный 8 3 3 3 2 2" xfId="1247"/>
    <cellStyle name="Обычный 8 3 3 3 3" xfId="911"/>
    <cellStyle name="Обычный 8 3 3 4" xfId="403"/>
    <cellStyle name="Обычный 8 3 3 4 2" xfId="1079"/>
    <cellStyle name="Обычный 8 3 3 5" xfId="743"/>
    <cellStyle name="Обычный 8 3 4" xfId="107"/>
    <cellStyle name="Обычный 8 3 4 2" xfId="275"/>
    <cellStyle name="Обычный 8 3 4 2 2" xfId="613"/>
    <cellStyle name="Обычный 8 3 4 2 2 2" xfId="1289"/>
    <cellStyle name="Обычный 8 3 4 2 3" xfId="953"/>
    <cellStyle name="Обычный 8 3 4 3" xfId="445"/>
    <cellStyle name="Обычный 8 3 4 3 2" xfId="1121"/>
    <cellStyle name="Обычный 8 3 4 4" xfId="785"/>
    <cellStyle name="Обычный 8 3 5" xfId="191"/>
    <cellStyle name="Обычный 8 3 5 2" xfId="529"/>
    <cellStyle name="Обычный 8 3 5 2 2" xfId="1205"/>
    <cellStyle name="Обычный 8 3 5 3" xfId="869"/>
    <cellStyle name="Обычный 8 3 6" xfId="361"/>
    <cellStyle name="Обычный 8 3 6 2" xfId="1037"/>
    <cellStyle name="Обычный 8 3 7" xfId="701"/>
    <cellStyle name="Обычный 8 4" xfId="37"/>
    <cellStyle name="Обычный 8 4 2" xfId="79"/>
    <cellStyle name="Обычный 8 4 2 2" xfId="163"/>
    <cellStyle name="Обычный 8 4 2 2 2" xfId="331"/>
    <cellStyle name="Обычный 8 4 2 2 2 2" xfId="669"/>
    <cellStyle name="Обычный 8 4 2 2 2 2 2" xfId="1345"/>
    <cellStyle name="Обычный 8 4 2 2 2 3" xfId="1009"/>
    <cellStyle name="Обычный 8 4 2 2 3" xfId="501"/>
    <cellStyle name="Обычный 8 4 2 2 3 2" xfId="1177"/>
    <cellStyle name="Обычный 8 4 2 2 4" xfId="841"/>
    <cellStyle name="Обычный 8 4 2 3" xfId="247"/>
    <cellStyle name="Обычный 8 4 2 3 2" xfId="585"/>
    <cellStyle name="Обычный 8 4 2 3 2 2" xfId="1261"/>
    <cellStyle name="Обычный 8 4 2 3 3" xfId="925"/>
    <cellStyle name="Обычный 8 4 2 4" xfId="417"/>
    <cellStyle name="Обычный 8 4 2 4 2" xfId="1093"/>
    <cellStyle name="Обычный 8 4 2 5" xfId="757"/>
    <cellStyle name="Обычный 8 4 3" xfId="121"/>
    <cellStyle name="Обычный 8 4 3 2" xfId="289"/>
    <cellStyle name="Обычный 8 4 3 2 2" xfId="627"/>
    <cellStyle name="Обычный 8 4 3 2 2 2" xfId="1303"/>
    <cellStyle name="Обычный 8 4 3 2 3" xfId="967"/>
    <cellStyle name="Обычный 8 4 3 3" xfId="459"/>
    <cellStyle name="Обычный 8 4 3 3 2" xfId="1135"/>
    <cellStyle name="Обычный 8 4 3 4" xfId="799"/>
    <cellStyle name="Обычный 8 4 4" xfId="205"/>
    <cellStyle name="Обычный 8 4 4 2" xfId="543"/>
    <cellStyle name="Обычный 8 4 4 2 2" xfId="1219"/>
    <cellStyle name="Обычный 8 4 4 3" xfId="883"/>
    <cellStyle name="Обычный 8 4 5" xfId="375"/>
    <cellStyle name="Обычный 8 4 5 2" xfId="1051"/>
    <cellStyle name="Обычный 8 4 6" xfId="715"/>
    <cellStyle name="Обычный 8 5" xfId="58"/>
    <cellStyle name="Обычный 8 5 2" xfId="142"/>
    <cellStyle name="Обычный 8 5 2 2" xfId="310"/>
    <cellStyle name="Обычный 8 5 2 2 2" xfId="648"/>
    <cellStyle name="Обычный 8 5 2 2 2 2" xfId="1324"/>
    <cellStyle name="Обычный 8 5 2 2 3" xfId="988"/>
    <cellStyle name="Обычный 8 5 2 3" xfId="480"/>
    <cellStyle name="Обычный 8 5 2 3 2" xfId="1156"/>
    <cellStyle name="Обычный 8 5 2 4" xfId="820"/>
    <cellStyle name="Обычный 8 5 3" xfId="226"/>
    <cellStyle name="Обычный 8 5 3 2" xfId="564"/>
    <cellStyle name="Обычный 8 5 3 2 2" xfId="1240"/>
    <cellStyle name="Обычный 8 5 3 3" xfId="904"/>
    <cellStyle name="Обычный 8 5 4" xfId="396"/>
    <cellStyle name="Обычный 8 5 4 2" xfId="1072"/>
    <cellStyle name="Обычный 8 5 5" xfId="736"/>
    <cellStyle name="Обычный 8 6" xfId="100"/>
    <cellStyle name="Обычный 8 6 2" xfId="268"/>
    <cellStyle name="Обычный 8 6 2 2" xfId="606"/>
    <cellStyle name="Обычный 8 6 2 2 2" xfId="1282"/>
    <cellStyle name="Обычный 8 6 2 3" xfId="946"/>
    <cellStyle name="Обычный 8 6 3" xfId="438"/>
    <cellStyle name="Обычный 8 6 3 2" xfId="1114"/>
    <cellStyle name="Обычный 8 6 4" xfId="778"/>
    <cellStyle name="Обычный 8 7" xfId="184"/>
    <cellStyle name="Обычный 8 7 2" xfId="522"/>
    <cellStyle name="Обычный 8 7 2 2" xfId="1198"/>
    <cellStyle name="Обычный 8 7 3" xfId="862"/>
    <cellStyle name="Обычный 8 8" xfId="354"/>
    <cellStyle name="Обычный 8 8 2" xfId="1030"/>
    <cellStyle name="Обычный 8 9" xfId="694"/>
    <cellStyle name="Обычный 80" xfId="9"/>
    <cellStyle name="Обычный 81" xfId="11"/>
    <cellStyle name="Обычный 82 4" xfId="10"/>
    <cellStyle name="Обычный 9" xfId="17"/>
    <cellStyle name="Обычный 9 2" xfId="31"/>
    <cellStyle name="Обычный 9 2 2" xfId="52"/>
    <cellStyle name="Обычный 9 2 2 2" xfId="94"/>
    <cellStyle name="Обычный 9 2 2 2 2" xfId="178"/>
    <cellStyle name="Обычный 9 2 2 2 2 2" xfId="346"/>
    <cellStyle name="Обычный 9 2 2 2 2 2 2" xfId="684"/>
    <cellStyle name="Обычный 9 2 2 2 2 2 2 2" xfId="1360"/>
    <cellStyle name="Обычный 9 2 2 2 2 2 3" xfId="1024"/>
    <cellStyle name="Обычный 9 2 2 2 2 3" xfId="516"/>
    <cellStyle name="Обычный 9 2 2 2 2 3 2" xfId="1192"/>
    <cellStyle name="Обычный 9 2 2 2 2 4" xfId="856"/>
    <cellStyle name="Обычный 9 2 2 2 3" xfId="262"/>
    <cellStyle name="Обычный 9 2 2 2 3 2" xfId="600"/>
    <cellStyle name="Обычный 9 2 2 2 3 2 2" xfId="1276"/>
    <cellStyle name="Обычный 9 2 2 2 3 3" xfId="940"/>
    <cellStyle name="Обычный 9 2 2 2 4" xfId="432"/>
    <cellStyle name="Обычный 9 2 2 2 4 2" xfId="1108"/>
    <cellStyle name="Обычный 9 2 2 2 5" xfId="772"/>
    <cellStyle name="Обычный 9 2 2 3" xfId="136"/>
    <cellStyle name="Обычный 9 2 2 3 2" xfId="304"/>
    <cellStyle name="Обычный 9 2 2 3 2 2" xfId="642"/>
    <cellStyle name="Обычный 9 2 2 3 2 2 2" xfId="1318"/>
    <cellStyle name="Обычный 9 2 2 3 2 3" xfId="982"/>
    <cellStyle name="Обычный 9 2 2 3 3" xfId="474"/>
    <cellStyle name="Обычный 9 2 2 3 3 2" xfId="1150"/>
    <cellStyle name="Обычный 9 2 2 3 4" xfId="814"/>
    <cellStyle name="Обычный 9 2 2 4" xfId="220"/>
    <cellStyle name="Обычный 9 2 2 4 2" xfId="558"/>
    <cellStyle name="Обычный 9 2 2 4 2 2" xfId="1234"/>
    <cellStyle name="Обычный 9 2 2 4 3" xfId="898"/>
    <cellStyle name="Обычный 9 2 2 5" xfId="390"/>
    <cellStyle name="Обычный 9 2 2 5 2" xfId="1066"/>
    <cellStyle name="Обычный 9 2 2 6" xfId="730"/>
    <cellStyle name="Обычный 9 2 3" xfId="73"/>
    <cellStyle name="Обычный 9 2 3 2" xfId="157"/>
    <cellStyle name="Обычный 9 2 3 2 2" xfId="325"/>
    <cellStyle name="Обычный 9 2 3 2 2 2" xfId="663"/>
    <cellStyle name="Обычный 9 2 3 2 2 2 2" xfId="1339"/>
    <cellStyle name="Обычный 9 2 3 2 2 3" xfId="1003"/>
    <cellStyle name="Обычный 9 2 3 2 3" xfId="495"/>
    <cellStyle name="Обычный 9 2 3 2 3 2" xfId="1171"/>
    <cellStyle name="Обычный 9 2 3 2 4" xfId="835"/>
    <cellStyle name="Обычный 9 2 3 3" xfId="241"/>
    <cellStyle name="Обычный 9 2 3 3 2" xfId="579"/>
    <cellStyle name="Обычный 9 2 3 3 2 2" xfId="1255"/>
    <cellStyle name="Обычный 9 2 3 3 3" xfId="919"/>
    <cellStyle name="Обычный 9 2 3 4" xfId="411"/>
    <cellStyle name="Обычный 9 2 3 4 2" xfId="1087"/>
    <cellStyle name="Обычный 9 2 3 5" xfId="751"/>
    <cellStyle name="Обычный 9 2 4" xfId="115"/>
    <cellStyle name="Обычный 9 2 4 2" xfId="283"/>
    <cellStyle name="Обычный 9 2 4 2 2" xfId="621"/>
    <cellStyle name="Обычный 9 2 4 2 2 2" xfId="1297"/>
    <cellStyle name="Обычный 9 2 4 2 3" xfId="961"/>
    <cellStyle name="Обычный 9 2 4 3" xfId="453"/>
    <cellStyle name="Обычный 9 2 4 3 2" xfId="1129"/>
    <cellStyle name="Обычный 9 2 4 4" xfId="793"/>
    <cellStyle name="Обычный 9 2 5" xfId="199"/>
    <cellStyle name="Обычный 9 2 5 2" xfId="537"/>
    <cellStyle name="Обычный 9 2 5 2 2" xfId="1213"/>
    <cellStyle name="Обычный 9 2 5 3" xfId="877"/>
    <cellStyle name="Обычный 9 2 6" xfId="369"/>
    <cellStyle name="Обычный 9 2 6 2" xfId="1045"/>
    <cellStyle name="Обычный 9 2 7" xfId="709"/>
    <cellStyle name="Обычный 9 3" xfId="24"/>
    <cellStyle name="Обычный 9 3 2" xfId="45"/>
    <cellStyle name="Обычный 9 3 2 2" xfId="87"/>
    <cellStyle name="Обычный 9 3 2 2 2" xfId="171"/>
    <cellStyle name="Обычный 9 3 2 2 2 2" xfId="339"/>
    <cellStyle name="Обычный 9 3 2 2 2 2 2" xfId="677"/>
    <cellStyle name="Обычный 9 3 2 2 2 2 2 2" xfId="1353"/>
    <cellStyle name="Обычный 9 3 2 2 2 2 3" xfId="1017"/>
    <cellStyle name="Обычный 9 3 2 2 2 3" xfId="509"/>
    <cellStyle name="Обычный 9 3 2 2 2 3 2" xfId="1185"/>
    <cellStyle name="Обычный 9 3 2 2 2 4" xfId="849"/>
    <cellStyle name="Обычный 9 3 2 2 3" xfId="255"/>
    <cellStyle name="Обычный 9 3 2 2 3 2" xfId="593"/>
    <cellStyle name="Обычный 9 3 2 2 3 2 2" xfId="1269"/>
    <cellStyle name="Обычный 9 3 2 2 3 3" xfId="933"/>
    <cellStyle name="Обычный 9 3 2 2 4" xfId="425"/>
    <cellStyle name="Обычный 9 3 2 2 4 2" xfId="1101"/>
    <cellStyle name="Обычный 9 3 2 2 5" xfId="765"/>
    <cellStyle name="Обычный 9 3 2 3" xfId="129"/>
    <cellStyle name="Обычный 9 3 2 3 2" xfId="297"/>
    <cellStyle name="Обычный 9 3 2 3 2 2" xfId="635"/>
    <cellStyle name="Обычный 9 3 2 3 2 2 2" xfId="1311"/>
    <cellStyle name="Обычный 9 3 2 3 2 3" xfId="975"/>
    <cellStyle name="Обычный 9 3 2 3 3" xfId="467"/>
    <cellStyle name="Обычный 9 3 2 3 3 2" xfId="1143"/>
    <cellStyle name="Обычный 9 3 2 3 4" xfId="807"/>
    <cellStyle name="Обычный 9 3 2 4" xfId="213"/>
    <cellStyle name="Обычный 9 3 2 4 2" xfId="551"/>
    <cellStyle name="Обычный 9 3 2 4 2 2" xfId="1227"/>
    <cellStyle name="Обычный 9 3 2 4 3" xfId="891"/>
    <cellStyle name="Обычный 9 3 2 5" xfId="383"/>
    <cellStyle name="Обычный 9 3 2 5 2" xfId="1059"/>
    <cellStyle name="Обычный 9 3 2 6" xfId="723"/>
    <cellStyle name="Обычный 9 3 3" xfId="66"/>
    <cellStyle name="Обычный 9 3 3 2" xfId="150"/>
    <cellStyle name="Обычный 9 3 3 2 2" xfId="318"/>
    <cellStyle name="Обычный 9 3 3 2 2 2" xfId="656"/>
    <cellStyle name="Обычный 9 3 3 2 2 2 2" xfId="1332"/>
    <cellStyle name="Обычный 9 3 3 2 2 3" xfId="996"/>
    <cellStyle name="Обычный 9 3 3 2 3" xfId="488"/>
    <cellStyle name="Обычный 9 3 3 2 3 2" xfId="1164"/>
    <cellStyle name="Обычный 9 3 3 2 4" xfId="828"/>
    <cellStyle name="Обычный 9 3 3 3" xfId="234"/>
    <cellStyle name="Обычный 9 3 3 3 2" xfId="572"/>
    <cellStyle name="Обычный 9 3 3 3 2 2" xfId="1248"/>
    <cellStyle name="Обычный 9 3 3 3 3" xfId="912"/>
    <cellStyle name="Обычный 9 3 3 4" xfId="404"/>
    <cellStyle name="Обычный 9 3 3 4 2" xfId="1080"/>
    <cellStyle name="Обычный 9 3 3 5" xfId="744"/>
    <cellStyle name="Обычный 9 3 4" xfId="108"/>
    <cellStyle name="Обычный 9 3 4 2" xfId="276"/>
    <cellStyle name="Обычный 9 3 4 2 2" xfId="614"/>
    <cellStyle name="Обычный 9 3 4 2 2 2" xfId="1290"/>
    <cellStyle name="Обычный 9 3 4 2 3" xfId="954"/>
    <cellStyle name="Обычный 9 3 4 3" xfId="446"/>
    <cellStyle name="Обычный 9 3 4 3 2" xfId="1122"/>
    <cellStyle name="Обычный 9 3 4 4" xfId="786"/>
    <cellStyle name="Обычный 9 3 5" xfId="192"/>
    <cellStyle name="Обычный 9 3 5 2" xfId="530"/>
    <cellStyle name="Обычный 9 3 5 2 2" xfId="1206"/>
    <cellStyle name="Обычный 9 3 5 3" xfId="870"/>
    <cellStyle name="Обычный 9 3 6" xfId="362"/>
    <cellStyle name="Обычный 9 3 6 2" xfId="1038"/>
    <cellStyle name="Обычный 9 3 7" xfId="702"/>
    <cellStyle name="Обычный 9 4" xfId="38"/>
    <cellStyle name="Обычный 9 4 2" xfId="80"/>
    <cellStyle name="Обычный 9 4 2 2" xfId="164"/>
    <cellStyle name="Обычный 9 4 2 2 2" xfId="332"/>
    <cellStyle name="Обычный 9 4 2 2 2 2" xfId="670"/>
    <cellStyle name="Обычный 9 4 2 2 2 2 2" xfId="1346"/>
    <cellStyle name="Обычный 9 4 2 2 2 3" xfId="1010"/>
    <cellStyle name="Обычный 9 4 2 2 3" xfId="502"/>
    <cellStyle name="Обычный 9 4 2 2 3 2" xfId="1178"/>
    <cellStyle name="Обычный 9 4 2 2 4" xfId="842"/>
    <cellStyle name="Обычный 9 4 2 3" xfId="248"/>
    <cellStyle name="Обычный 9 4 2 3 2" xfId="586"/>
    <cellStyle name="Обычный 9 4 2 3 2 2" xfId="1262"/>
    <cellStyle name="Обычный 9 4 2 3 3" xfId="926"/>
    <cellStyle name="Обычный 9 4 2 4" xfId="418"/>
    <cellStyle name="Обычный 9 4 2 4 2" xfId="1094"/>
    <cellStyle name="Обычный 9 4 2 5" xfId="758"/>
    <cellStyle name="Обычный 9 4 3" xfId="122"/>
    <cellStyle name="Обычный 9 4 3 2" xfId="290"/>
    <cellStyle name="Обычный 9 4 3 2 2" xfId="628"/>
    <cellStyle name="Обычный 9 4 3 2 2 2" xfId="1304"/>
    <cellStyle name="Обычный 9 4 3 2 3" xfId="968"/>
    <cellStyle name="Обычный 9 4 3 3" xfId="460"/>
    <cellStyle name="Обычный 9 4 3 3 2" xfId="1136"/>
    <cellStyle name="Обычный 9 4 3 4" xfId="800"/>
    <cellStyle name="Обычный 9 4 4" xfId="206"/>
    <cellStyle name="Обычный 9 4 4 2" xfId="544"/>
    <cellStyle name="Обычный 9 4 4 2 2" xfId="1220"/>
    <cellStyle name="Обычный 9 4 4 3" xfId="884"/>
    <cellStyle name="Обычный 9 4 5" xfId="376"/>
    <cellStyle name="Обычный 9 4 5 2" xfId="1052"/>
    <cellStyle name="Обычный 9 4 6" xfId="716"/>
    <cellStyle name="Обычный 9 5" xfId="59"/>
    <cellStyle name="Обычный 9 5 2" xfId="143"/>
    <cellStyle name="Обычный 9 5 2 2" xfId="311"/>
    <cellStyle name="Обычный 9 5 2 2 2" xfId="649"/>
    <cellStyle name="Обычный 9 5 2 2 2 2" xfId="1325"/>
    <cellStyle name="Обычный 9 5 2 2 3" xfId="989"/>
    <cellStyle name="Обычный 9 5 2 3" xfId="481"/>
    <cellStyle name="Обычный 9 5 2 3 2" xfId="1157"/>
    <cellStyle name="Обычный 9 5 2 4" xfId="821"/>
    <cellStyle name="Обычный 9 5 3" xfId="227"/>
    <cellStyle name="Обычный 9 5 3 2" xfId="565"/>
    <cellStyle name="Обычный 9 5 3 2 2" xfId="1241"/>
    <cellStyle name="Обычный 9 5 3 3" xfId="905"/>
    <cellStyle name="Обычный 9 5 4" xfId="397"/>
    <cellStyle name="Обычный 9 5 4 2" xfId="1073"/>
    <cellStyle name="Обычный 9 5 5" xfId="737"/>
    <cellStyle name="Обычный 9 6" xfId="101"/>
    <cellStyle name="Обычный 9 6 2" xfId="269"/>
    <cellStyle name="Обычный 9 6 2 2" xfId="607"/>
    <cellStyle name="Обычный 9 6 2 2 2" xfId="1283"/>
    <cellStyle name="Обычный 9 6 2 3" xfId="947"/>
    <cellStyle name="Обычный 9 6 3" xfId="439"/>
    <cellStyle name="Обычный 9 6 3 2" xfId="1115"/>
    <cellStyle name="Обычный 9 6 4" xfId="779"/>
    <cellStyle name="Обычный 9 7" xfId="185"/>
    <cellStyle name="Обычный 9 7 2" xfId="523"/>
    <cellStyle name="Обычный 9 7 2 2" xfId="1199"/>
    <cellStyle name="Обычный 9 7 3" xfId="863"/>
    <cellStyle name="Обычный 9 8" xfId="355"/>
    <cellStyle name="Обычный 9 8 2" xfId="1031"/>
    <cellStyle name="Обычный 9 9" xfId="695"/>
    <cellStyle name="Открывавшаяся гиперссылка" xfId="351" builtinId="9" hidden="1"/>
    <cellStyle name="Открывавшаяся гиперссылка" xfId="689" builtinId="9" hidden="1"/>
    <cellStyle name="Открывавшаяся гиперссылка" xfId="691" builtinId="9" hidden="1"/>
    <cellStyle name="Открывавшаяся гиперссылка" xfId="1365" builtinId="9" hidden="1"/>
    <cellStyle name="Процентный 2" xfId="3"/>
  </cellStyles>
  <dxfs count="52"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505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505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5050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</dxfs>
  <tableStyles count="0" defaultTableStyle="TableStyleMedium2" defaultPivotStyle="PivotStyleLight16"/>
  <colors>
    <mruColors>
      <color rgb="FFFFFF99"/>
      <color rgb="FFFFFFCC"/>
      <color rgb="FFFF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G2:G21" totalsRowShown="0" headerRowDxfId="51" dataDxfId="50" tableBorderDxfId="49" dataCellStyle="Обычный 58">
  <autoFilter ref="G2:G21"/>
  <tableColumns count="1">
    <tableColumn id="1" name="ФИО" dataDxfId="48" dataCellStyle="Обычный 5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E2:E10" totalsRowShown="0" headerRowDxfId="47" dataDxfId="46" tableBorderDxfId="45">
  <autoFilter ref="E2:E10"/>
  <tableColumns count="1">
    <tableColumn id="1" name="МОЭСК" dataDxfId="4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C2:C13" totalsRowShown="0" dataDxfId="43" tableBorderDxfId="42">
  <autoFilter ref="C2:C13"/>
  <tableColumns count="1">
    <tableColumn id="1" name="МРСК Центра" dataDxfId="4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2:A5" totalsRowShown="0" headerRowDxfId="40" dataDxfId="39">
  <autoFilter ref="A2:A5"/>
  <tableColumns count="1">
    <tableColumn id="1" name="ДЗО" dataDxfId="3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28"/>
  <sheetViews>
    <sheetView workbookViewId="0">
      <selection activeCell="C7" sqref="C7"/>
    </sheetView>
  </sheetViews>
  <sheetFormatPr defaultRowHeight="12.75"/>
  <cols>
    <col min="1" max="1" width="19.5703125" style="3" customWidth="1"/>
    <col min="3" max="3" width="21.5703125" customWidth="1"/>
    <col min="4" max="4" width="6.7109375" customWidth="1"/>
    <col min="5" max="5" width="21.5703125" style="3" customWidth="1"/>
    <col min="6" max="6" width="7" style="3" customWidth="1"/>
    <col min="7" max="7" width="20.28515625" style="3" customWidth="1"/>
    <col min="8" max="8" width="4.7109375" style="3" customWidth="1"/>
    <col min="9" max="9" width="24.140625" customWidth="1"/>
    <col min="10" max="10" width="53.42578125" customWidth="1"/>
    <col min="11" max="11" width="60.7109375" customWidth="1"/>
    <col min="12" max="12" width="39" customWidth="1"/>
    <col min="13" max="13" width="17.28515625" customWidth="1"/>
    <col min="14" max="14" width="20.42578125" customWidth="1"/>
  </cols>
  <sheetData>
    <row r="2" spans="1:12">
      <c r="A2" s="5" t="s">
        <v>0</v>
      </c>
      <c r="C2" s="5" t="s">
        <v>36</v>
      </c>
      <c r="E2" s="5" t="s">
        <v>26</v>
      </c>
      <c r="G2" s="5" t="s">
        <v>50</v>
      </c>
    </row>
    <row r="3" spans="1:12" ht="15.75">
      <c r="A3" s="5" t="s">
        <v>8</v>
      </c>
      <c r="C3" s="10" t="s">
        <v>37</v>
      </c>
      <c r="D3" s="13"/>
      <c r="E3" s="10" t="s">
        <v>22</v>
      </c>
      <c r="F3" s="13"/>
      <c r="G3" s="16" t="s">
        <v>49</v>
      </c>
      <c r="H3" s="15"/>
      <c r="I3" s="30" t="s">
        <v>58</v>
      </c>
      <c r="J3" s="1"/>
      <c r="K3" s="1"/>
      <c r="L3" s="1"/>
    </row>
    <row r="4" spans="1:12" ht="15.75">
      <c r="A4" s="5" t="s">
        <v>9</v>
      </c>
      <c r="C4" s="10" t="s">
        <v>38</v>
      </c>
      <c r="D4" s="13"/>
      <c r="E4" s="10" t="s">
        <v>24</v>
      </c>
      <c r="F4" s="13"/>
      <c r="G4" s="16" t="s">
        <v>16</v>
      </c>
      <c r="H4" s="15"/>
      <c r="I4" s="30" t="s">
        <v>59</v>
      </c>
      <c r="K4" s="1"/>
      <c r="L4" s="1"/>
    </row>
    <row r="5" spans="1:12" ht="15.75">
      <c r="A5" s="5" t="s">
        <v>31</v>
      </c>
      <c r="C5" s="10" t="s">
        <v>28</v>
      </c>
      <c r="D5" s="13"/>
      <c r="E5" s="10" t="s">
        <v>46</v>
      </c>
      <c r="F5" s="13"/>
      <c r="G5" s="16"/>
      <c r="H5" s="15"/>
      <c r="I5" s="14"/>
      <c r="K5" s="1"/>
      <c r="L5" s="1"/>
    </row>
    <row r="6" spans="1:12" ht="15.75">
      <c r="C6" s="6" t="s">
        <v>39</v>
      </c>
      <c r="D6" s="13"/>
      <c r="E6" s="10" t="s">
        <v>30</v>
      </c>
      <c r="F6" s="13"/>
      <c r="G6" s="16" t="s">
        <v>13</v>
      </c>
      <c r="H6" s="15"/>
      <c r="I6" s="14"/>
      <c r="K6" s="1"/>
      <c r="L6" s="1"/>
    </row>
    <row r="7" spans="1:12" ht="15.75">
      <c r="C7" s="10" t="s">
        <v>40</v>
      </c>
      <c r="D7" s="13"/>
      <c r="E7" s="10" t="s">
        <v>29</v>
      </c>
      <c r="F7" s="13"/>
      <c r="G7" s="16" t="s">
        <v>15</v>
      </c>
      <c r="H7" s="15"/>
      <c r="I7" s="14"/>
      <c r="K7" s="1"/>
      <c r="L7" s="1"/>
    </row>
    <row r="8" spans="1:12" ht="15.75">
      <c r="C8" s="10" t="s">
        <v>41</v>
      </c>
      <c r="D8" s="13"/>
      <c r="E8" s="10" t="s">
        <v>27</v>
      </c>
      <c r="F8" s="13"/>
      <c r="G8" s="16" t="s">
        <v>20</v>
      </c>
      <c r="H8" s="15"/>
      <c r="I8" s="14"/>
      <c r="K8" s="1"/>
      <c r="L8" s="1"/>
    </row>
    <row r="9" spans="1:12" ht="15.75">
      <c r="C9" s="10" t="s">
        <v>32</v>
      </c>
      <c r="D9" s="13"/>
      <c r="E9" s="10" t="s">
        <v>47</v>
      </c>
      <c r="F9" s="13"/>
      <c r="G9" s="16" t="s">
        <v>11</v>
      </c>
      <c r="H9" s="15"/>
      <c r="I9" s="14"/>
      <c r="K9" s="1"/>
      <c r="L9" s="1"/>
    </row>
    <row r="10" spans="1:12" ht="15.75">
      <c r="C10" s="10" t="s">
        <v>42</v>
      </c>
      <c r="D10" s="13"/>
      <c r="E10" s="10" t="s">
        <v>48</v>
      </c>
      <c r="F10" s="13"/>
      <c r="G10" s="16" t="s">
        <v>25</v>
      </c>
      <c r="H10" s="15"/>
      <c r="I10" s="14"/>
      <c r="K10" s="1"/>
      <c r="L10" s="1"/>
    </row>
    <row r="11" spans="1:12" ht="15.75">
      <c r="C11" s="10" t="s">
        <v>43</v>
      </c>
      <c r="D11" s="13"/>
      <c r="E11" s="13"/>
      <c r="F11" s="13"/>
      <c r="G11" s="16" t="s">
        <v>33</v>
      </c>
      <c r="H11" s="13"/>
      <c r="I11" s="14"/>
      <c r="K11" s="1"/>
      <c r="L11" s="1"/>
    </row>
    <row r="12" spans="1:12" ht="15.75">
      <c r="C12" s="10" t="s">
        <v>44</v>
      </c>
      <c r="D12" s="13"/>
      <c r="E12" s="13"/>
      <c r="F12" s="13"/>
      <c r="G12" s="16" t="s">
        <v>34</v>
      </c>
      <c r="H12" s="13"/>
      <c r="I12" s="14"/>
      <c r="J12" s="1"/>
      <c r="K12" s="1"/>
      <c r="L12" s="1"/>
    </row>
    <row r="13" spans="1:12" ht="15.75">
      <c r="C13" s="10" t="s">
        <v>45</v>
      </c>
      <c r="D13" s="13"/>
      <c r="E13" s="13"/>
      <c r="F13" s="13"/>
      <c r="G13" s="16" t="s">
        <v>14</v>
      </c>
      <c r="H13" s="13"/>
      <c r="I13" s="14"/>
      <c r="J13" s="1"/>
      <c r="K13" s="1"/>
      <c r="L13" s="1"/>
    </row>
    <row r="14" spans="1:12" ht="15.75">
      <c r="C14" s="9"/>
      <c r="D14" s="2"/>
      <c r="E14" s="2"/>
      <c r="F14" s="2"/>
      <c r="G14" s="16"/>
      <c r="H14" s="2"/>
      <c r="I14" s="7"/>
      <c r="J14" s="3"/>
      <c r="K14" s="3"/>
      <c r="L14" s="3"/>
    </row>
    <row r="15" spans="1:12" ht="15.75">
      <c r="C15" s="3"/>
      <c r="D15" s="2"/>
      <c r="E15" s="2"/>
      <c r="F15" s="2"/>
      <c r="G15" s="16" t="s">
        <v>10</v>
      </c>
      <c r="H15" s="2"/>
      <c r="I15" s="7"/>
      <c r="J15" s="3"/>
      <c r="K15" s="3"/>
      <c r="L15" s="3"/>
    </row>
    <row r="16" spans="1:12" ht="15.75">
      <c r="C16" s="3"/>
      <c r="D16" s="2"/>
      <c r="E16" s="2"/>
      <c r="F16" s="2"/>
      <c r="G16" s="16" t="s">
        <v>23</v>
      </c>
      <c r="H16" s="2"/>
      <c r="I16" s="7"/>
      <c r="J16" s="3"/>
      <c r="K16" s="3"/>
      <c r="L16" s="3"/>
    </row>
    <row r="17" spans="3:14" ht="15.75">
      <c r="C17" s="3"/>
      <c r="D17" s="2"/>
      <c r="E17" s="2"/>
      <c r="F17" s="2"/>
      <c r="G17" s="16" t="s">
        <v>35</v>
      </c>
      <c r="H17" s="2"/>
      <c r="I17" s="7"/>
      <c r="J17" s="3"/>
      <c r="K17" s="3"/>
      <c r="L17" s="3"/>
    </row>
    <row r="18" spans="3:14" ht="15.75">
      <c r="C18" s="3"/>
      <c r="D18" s="2"/>
      <c r="E18" s="2"/>
      <c r="F18" s="2"/>
      <c r="G18" s="16" t="s">
        <v>18</v>
      </c>
      <c r="H18" s="2"/>
      <c r="I18" s="7"/>
      <c r="J18" s="3"/>
      <c r="K18" s="3"/>
      <c r="L18" s="3"/>
    </row>
    <row r="19" spans="3:14" ht="15.75">
      <c r="C19" s="3"/>
      <c r="D19" s="2"/>
      <c r="E19" s="2"/>
      <c r="F19" s="2"/>
      <c r="G19" s="16" t="s">
        <v>12</v>
      </c>
      <c r="H19" s="2"/>
      <c r="I19" s="7"/>
      <c r="J19" s="3"/>
      <c r="K19" s="3"/>
      <c r="L19" s="3"/>
    </row>
    <row r="20" spans="3:14" ht="15.75">
      <c r="C20" s="3"/>
      <c r="D20" s="2"/>
      <c r="E20" s="2"/>
      <c r="F20" s="2"/>
      <c r="G20" s="16" t="s">
        <v>21</v>
      </c>
      <c r="H20" s="2"/>
      <c r="I20" s="7"/>
      <c r="J20" s="3"/>
      <c r="K20" s="3"/>
      <c r="L20" s="3"/>
    </row>
    <row r="21" spans="3:14" ht="15.75">
      <c r="C21" s="3"/>
      <c r="D21" s="2"/>
      <c r="E21" s="2"/>
      <c r="F21" s="2"/>
      <c r="G21" s="16"/>
      <c r="H21" s="2"/>
      <c r="I21" s="7"/>
      <c r="J21" s="3"/>
      <c r="K21" s="3"/>
      <c r="L21" s="3"/>
    </row>
    <row r="22" spans="3:14">
      <c r="D22" s="2"/>
      <c r="E22" s="2"/>
      <c r="F22" s="2"/>
      <c r="G22" s="2"/>
      <c r="H22" s="2"/>
      <c r="I22" s="7"/>
      <c r="J22" s="3"/>
      <c r="K22" s="3"/>
      <c r="L22" s="3"/>
    </row>
    <row r="23" spans="3:14">
      <c r="D23" s="2"/>
      <c r="E23" s="2"/>
      <c r="F23" s="2"/>
      <c r="G23" s="2"/>
      <c r="H23" s="2"/>
      <c r="I23" s="7"/>
      <c r="J23" s="3"/>
      <c r="K23" s="3"/>
      <c r="L23" s="3"/>
    </row>
    <row r="24" spans="3:14">
      <c r="D24" s="2"/>
      <c r="E24" s="2"/>
      <c r="F24" s="2"/>
      <c r="G24" s="2"/>
      <c r="H24" s="2"/>
      <c r="I24" s="7"/>
      <c r="J24" s="3"/>
      <c r="K24" s="3"/>
      <c r="L24" s="3"/>
      <c r="M24" s="3"/>
      <c r="N24" s="3"/>
    </row>
    <row r="25" spans="3:14">
      <c r="D25" s="2"/>
      <c r="E25" s="2"/>
      <c r="F25" s="2"/>
      <c r="G25" s="2"/>
      <c r="H25" s="2"/>
      <c r="I25" s="7"/>
      <c r="J25" s="3"/>
      <c r="K25" s="3"/>
      <c r="L25" s="3"/>
      <c r="M25" s="3"/>
      <c r="N25" s="3"/>
    </row>
    <row r="26" spans="3:14">
      <c r="D26" s="2"/>
      <c r="E26" s="2"/>
      <c r="F26" s="2"/>
      <c r="G26" s="2"/>
      <c r="H26" s="2"/>
      <c r="I26" s="7"/>
      <c r="J26" s="3"/>
      <c r="K26" s="3"/>
      <c r="L26" s="3"/>
      <c r="M26" s="3"/>
      <c r="N26" s="3"/>
    </row>
    <row r="27" spans="3:14">
      <c r="D27" s="2"/>
      <c r="E27" s="2"/>
      <c r="F27" s="2"/>
      <c r="G27" s="2"/>
      <c r="H27" s="2"/>
      <c r="I27" s="7"/>
      <c r="J27" s="3"/>
      <c r="K27" s="3"/>
      <c r="L27" s="3"/>
      <c r="M27" s="3"/>
      <c r="N27" s="3"/>
    </row>
    <row r="28" spans="3:14">
      <c r="D28" s="2"/>
      <c r="E28" s="2"/>
      <c r="F28" s="2"/>
      <c r="G28" s="2"/>
      <c r="H28" s="2"/>
      <c r="I28" s="7"/>
      <c r="J28" s="3"/>
      <c r="K28" s="3"/>
      <c r="L28" s="3"/>
      <c r="M28" s="3"/>
      <c r="N28" s="3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rgb="FFFF0000"/>
    <pageSetUpPr fitToPage="1"/>
  </sheetPr>
  <dimension ref="B1:AQ338"/>
  <sheetViews>
    <sheetView tabSelected="1" zoomScale="40" zoomScaleNormal="40" zoomScalePageLayoutView="55" workbookViewId="0">
      <pane ySplit="8" topLeftCell="A9" activePane="bottomLeft" state="frozen"/>
      <selection pane="bottomLeft" activeCell="AC15" sqref="AC15"/>
    </sheetView>
  </sheetViews>
  <sheetFormatPr defaultColWidth="8.85546875" defaultRowHeight="39.950000000000003" customHeight="1"/>
  <cols>
    <col min="1" max="1" width="1.7109375" style="55" customWidth="1"/>
    <col min="2" max="2" width="7.7109375" style="55" customWidth="1"/>
    <col min="3" max="3" width="37.5703125" style="53" customWidth="1"/>
    <col min="4" max="4" width="10.7109375" style="54" customWidth="1"/>
    <col min="5" max="5" width="15.7109375" style="55" customWidth="1"/>
    <col min="6" max="6" width="10.7109375" style="55" customWidth="1"/>
    <col min="7" max="7" width="30.7109375" style="56" customWidth="1"/>
    <col min="8" max="9" width="60.7109375" style="55" customWidth="1"/>
    <col min="10" max="10" width="40.7109375" style="55" customWidth="1"/>
    <col min="11" max="11" width="15.7109375" style="55" customWidth="1"/>
    <col min="12" max="12" width="20.7109375" style="55" customWidth="1"/>
    <col min="13" max="13" width="20.7109375" style="59" customWidth="1"/>
    <col min="14" max="14" width="20.7109375" style="58" customWidth="1"/>
    <col min="15" max="17" width="20.7109375" style="57" customWidth="1"/>
    <col min="18" max="18" width="22" style="58" customWidth="1"/>
    <col min="19" max="19" width="20.7109375" style="58" customWidth="1"/>
    <col min="20" max="20" width="20.7109375" style="54" customWidth="1"/>
    <col min="21" max="21" width="12.42578125" style="70" customWidth="1"/>
    <col min="22" max="22" width="7.7109375" style="55" customWidth="1"/>
    <col min="23" max="16384" width="8.85546875" style="55"/>
  </cols>
  <sheetData>
    <row r="1" spans="2:22" ht="6.95" customHeight="1" thickBot="1">
      <c r="R1" s="67"/>
    </row>
    <row r="2" spans="2:22" ht="46.5" customHeight="1" thickBot="1">
      <c r="D2" s="60"/>
      <c r="E2" s="60"/>
      <c r="F2" s="60"/>
      <c r="G2" s="60"/>
      <c r="I2" s="48" t="s">
        <v>89</v>
      </c>
      <c r="J2" s="51">
        <f ca="1">TODAY()</f>
        <v>42116</v>
      </c>
      <c r="K2" s="61"/>
      <c r="Q2" s="180" t="s">
        <v>101</v>
      </c>
      <c r="R2" s="181"/>
      <c r="S2" s="182" t="s">
        <v>105</v>
      </c>
      <c r="T2" s="183"/>
    </row>
    <row r="3" spans="2:22" ht="30" customHeight="1">
      <c r="C3" s="49" t="s">
        <v>52</v>
      </c>
      <c r="D3" s="50">
        <f>E122</f>
        <v>12</v>
      </c>
      <c r="E3" s="186" t="s">
        <v>93</v>
      </c>
      <c r="F3" s="187"/>
      <c r="G3" s="188"/>
      <c r="H3" s="68"/>
      <c r="K3" s="63"/>
      <c r="Q3" s="62" t="s">
        <v>99</v>
      </c>
      <c r="R3" s="62" t="s">
        <v>100</v>
      </c>
      <c r="S3" s="72" t="s">
        <v>106</v>
      </c>
      <c r="T3" s="72">
        <f>SUM(T10:T122)</f>
        <v>5</v>
      </c>
    </row>
    <row r="4" spans="2:22" ht="30" customHeight="1">
      <c r="C4" s="49" t="s">
        <v>53</v>
      </c>
      <c r="D4" s="143">
        <f>E224</f>
        <v>0</v>
      </c>
      <c r="E4" s="189" t="s">
        <v>92</v>
      </c>
      <c r="F4" s="190"/>
      <c r="G4" s="191"/>
      <c r="H4" s="69"/>
      <c r="K4" s="64"/>
      <c r="Q4" s="71" t="s">
        <v>94</v>
      </c>
      <c r="R4" s="71" t="s">
        <v>95</v>
      </c>
      <c r="S4" s="72" t="s">
        <v>107</v>
      </c>
      <c r="T4" s="72">
        <f>SUM(T124:T224)</f>
        <v>0</v>
      </c>
    </row>
    <row r="5" spans="2:22" ht="30" customHeight="1" thickBot="1">
      <c r="C5" s="49" t="s">
        <v>54</v>
      </c>
      <c r="D5" s="144">
        <f>E326</f>
        <v>0</v>
      </c>
      <c r="E5" s="192" t="s">
        <v>109</v>
      </c>
      <c r="F5" s="193"/>
      <c r="G5" s="194"/>
      <c r="K5" s="64"/>
      <c r="Q5" s="75" t="s">
        <v>96</v>
      </c>
      <c r="R5" s="75" t="s">
        <v>97</v>
      </c>
      <c r="S5" s="76" t="s">
        <v>108</v>
      </c>
      <c r="T5" s="72">
        <f>SUM(T225:T326)</f>
        <v>0</v>
      </c>
    </row>
    <row r="6" spans="2:22" ht="30" customHeight="1">
      <c r="B6" s="145"/>
      <c r="C6" s="146"/>
      <c r="D6" s="146"/>
      <c r="E6" s="146"/>
      <c r="F6" s="146"/>
      <c r="G6" s="146"/>
      <c r="H6" s="146"/>
      <c r="I6" s="84" t="s">
        <v>17</v>
      </c>
      <c r="J6" s="146"/>
      <c r="K6" s="146"/>
      <c r="L6" s="146"/>
      <c r="M6" s="146"/>
      <c r="N6" s="77"/>
      <c r="O6" s="146"/>
      <c r="P6" s="146"/>
      <c r="Q6" s="146"/>
      <c r="R6" s="184" t="s">
        <v>110</v>
      </c>
      <c r="S6" s="185"/>
      <c r="T6" s="185"/>
      <c r="U6" s="185"/>
      <c r="V6" s="147"/>
    </row>
    <row r="7" spans="2:22" ht="59.25" customHeight="1">
      <c r="B7" s="148"/>
      <c r="C7" s="24" t="s">
        <v>57</v>
      </c>
      <c r="D7" s="25" t="s">
        <v>1</v>
      </c>
      <c r="E7" s="26" t="s">
        <v>6</v>
      </c>
      <c r="F7" s="27" t="s">
        <v>7</v>
      </c>
      <c r="G7" s="24" t="s">
        <v>60</v>
      </c>
      <c r="H7" s="52" t="s">
        <v>2</v>
      </c>
      <c r="I7" s="52" t="s">
        <v>3</v>
      </c>
      <c r="J7" s="52" t="s">
        <v>4</v>
      </c>
      <c r="K7" s="24" t="s">
        <v>102</v>
      </c>
      <c r="L7" s="28" t="s">
        <v>5</v>
      </c>
      <c r="M7" s="24" t="s">
        <v>91</v>
      </c>
      <c r="N7" s="31" t="s">
        <v>90</v>
      </c>
      <c r="O7" s="24" t="s">
        <v>98</v>
      </c>
      <c r="P7" s="24" t="s">
        <v>51</v>
      </c>
      <c r="Q7" s="28" t="s">
        <v>55</v>
      </c>
      <c r="R7" s="24" t="s">
        <v>65</v>
      </c>
      <c r="S7" s="24" t="s">
        <v>64</v>
      </c>
      <c r="T7" s="24" t="s">
        <v>103</v>
      </c>
      <c r="U7" s="24" t="s">
        <v>104</v>
      </c>
      <c r="V7" s="149"/>
    </row>
    <row r="8" spans="2:22" ht="15" customHeight="1" thickBot="1">
      <c r="B8" s="150"/>
      <c r="C8" s="151">
        <v>1</v>
      </c>
      <c r="D8" s="151">
        <v>2</v>
      </c>
      <c r="E8" s="151">
        <v>3</v>
      </c>
      <c r="F8" s="151">
        <v>4</v>
      </c>
      <c r="G8" s="151">
        <v>5</v>
      </c>
      <c r="H8" s="151">
        <v>6</v>
      </c>
      <c r="I8" s="151">
        <v>7</v>
      </c>
      <c r="J8" s="151">
        <v>8</v>
      </c>
      <c r="K8" s="151">
        <v>9</v>
      </c>
      <c r="L8" s="151">
        <v>10</v>
      </c>
      <c r="M8" s="151">
        <v>11</v>
      </c>
      <c r="N8" s="151">
        <v>12</v>
      </c>
      <c r="O8" s="151">
        <v>13</v>
      </c>
      <c r="P8" s="151">
        <v>14</v>
      </c>
      <c r="Q8" s="151">
        <v>15</v>
      </c>
      <c r="R8" s="151">
        <v>16</v>
      </c>
      <c r="S8" s="151">
        <v>17</v>
      </c>
      <c r="T8" s="151">
        <v>18</v>
      </c>
      <c r="U8" s="152">
        <v>19</v>
      </c>
      <c r="V8" s="153"/>
    </row>
    <row r="9" spans="2:22" s="88" customFormat="1" ht="39.950000000000003" customHeight="1" thickBot="1">
      <c r="B9" s="132"/>
      <c r="C9" s="133"/>
      <c r="D9" s="133"/>
      <c r="E9" s="133"/>
      <c r="F9" s="133"/>
      <c r="G9" s="133"/>
      <c r="H9" s="133"/>
      <c r="I9" s="134" t="s">
        <v>19</v>
      </c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5"/>
    </row>
    <row r="10" spans="2:22" ht="50.1" customHeight="1">
      <c r="B10" s="136"/>
      <c r="C10" s="166" t="s">
        <v>56</v>
      </c>
      <c r="D10" s="167" t="s">
        <v>121</v>
      </c>
      <c r="E10" s="168">
        <f>SUM(D11:D47)</f>
        <v>12</v>
      </c>
      <c r="F10" s="169"/>
      <c r="G10" s="170"/>
      <c r="H10" s="170"/>
      <c r="I10" s="171"/>
      <c r="J10" s="170"/>
      <c r="K10" s="170"/>
      <c r="L10" s="172"/>
      <c r="M10" s="172"/>
      <c r="N10" s="173"/>
      <c r="O10" s="172"/>
      <c r="P10" s="173"/>
      <c r="Q10" s="172"/>
      <c r="R10" s="174"/>
      <c r="S10" s="173"/>
      <c r="T10" s="173"/>
      <c r="U10" s="175"/>
      <c r="V10" s="137"/>
    </row>
    <row r="11" spans="2:22" ht="39.950000000000003" customHeight="1">
      <c r="B11" s="136"/>
      <c r="C11" s="162" t="s">
        <v>63</v>
      </c>
      <c r="D11" s="90" t="s">
        <v>121</v>
      </c>
      <c r="E11" s="163">
        <f>SUM(D12:D25)</f>
        <v>12</v>
      </c>
      <c r="F11" s="164"/>
      <c r="G11" s="91"/>
      <c r="H11" s="91"/>
      <c r="I11" s="92"/>
      <c r="J11" s="91"/>
      <c r="K11" s="91"/>
      <c r="L11" s="165"/>
      <c r="M11" s="165"/>
      <c r="N11" s="23"/>
      <c r="O11" s="165"/>
      <c r="P11" s="93"/>
      <c r="Q11" s="165"/>
      <c r="R11" s="78"/>
      <c r="S11" s="23"/>
      <c r="T11" s="23"/>
      <c r="U11" s="79"/>
      <c r="V11" s="137"/>
    </row>
    <row r="12" spans="2:22" ht="39.950000000000003" customHeight="1">
      <c r="B12" s="136"/>
      <c r="C12" s="89" t="s">
        <v>37</v>
      </c>
      <c r="D12" s="18">
        <f>COUNTIF(G12:G12,"*")</f>
        <v>1</v>
      </c>
      <c r="E12" s="38">
        <v>42094</v>
      </c>
      <c r="F12" s="29">
        <v>0.91666666666666663</v>
      </c>
      <c r="G12" s="20" t="s">
        <v>61</v>
      </c>
      <c r="H12" s="20"/>
      <c r="I12" s="21"/>
      <c r="J12" s="20"/>
      <c r="K12" s="20"/>
      <c r="L12" s="22" t="s">
        <v>14</v>
      </c>
      <c r="M12" s="66"/>
      <c r="N12" s="19"/>
      <c r="O12" s="47" t="s">
        <v>58</v>
      </c>
      <c r="P12" s="8"/>
      <c r="Q12" s="73">
        <v>1</v>
      </c>
      <c r="R12" s="80">
        <f t="shared" ref="R12:R24" ca="1" si="0">(U12-E12)*T12</f>
        <v>0</v>
      </c>
      <c r="S12" s="65">
        <f>P12-E12</f>
        <v>-42094</v>
      </c>
      <c r="T12" s="12">
        <f t="shared" ref="T12:T24" si="1">COUNTIF(O12,"не завершено")</f>
        <v>0</v>
      </c>
      <c r="U12" s="81">
        <f t="shared" ref="U12:U46" ca="1" si="2">TODAY()</f>
        <v>42116</v>
      </c>
      <c r="V12" s="137"/>
    </row>
    <row r="13" spans="2:22" ht="39.950000000000003" customHeight="1">
      <c r="B13" s="136"/>
      <c r="C13" s="89" t="s">
        <v>37</v>
      </c>
      <c r="D13" s="18">
        <f t="shared" ref="D13:D23" si="3">COUNTIF(G13:G13,"*")</f>
        <v>1</v>
      </c>
      <c r="E13" s="38">
        <v>42099</v>
      </c>
      <c r="F13" s="29">
        <v>0.16666666666666666</v>
      </c>
      <c r="G13" s="20" t="s">
        <v>61</v>
      </c>
      <c r="H13" s="20"/>
      <c r="I13" s="21"/>
      <c r="J13" s="20"/>
      <c r="K13" s="20"/>
      <c r="L13" s="22" t="s">
        <v>14</v>
      </c>
      <c r="M13" s="66"/>
      <c r="N13" s="8"/>
      <c r="O13" s="47" t="s">
        <v>59</v>
      </c>
      <c r="P13" s="8"/>
      <c r="Q13" s="74">
        <v>2</v>
      </c>
      <c r="R13" s="80">
        <f t="shared" ca="1" si="0"/>
        <v>17</v>
      </c>
      <c r="S13" s="65">
        <f t="shared" ref="S13:S24" si="4">P13-E13</f>
        <v>-42099</v>
      </c>
      <c r="T13" s="12">
        <f t="shared" si="1"/>
        <v>1</v>
      </c>
      <c r="U13" s="81">
        <f t="shared" ca="1" si="2"/>
        <v>42116</v>
      </c>
      <c r="V13" s="137"/>
    </row>
    <row r="14" spans="2:22" ht="39.950000000000003" customHeight="1">
      <c r="B14" s="136"/>
      <c r="C14" s="89" t="s">
        <v>37</v>
      </c>
      <c r="D14" s="18">
        <f t="shared" si="3"/>
        <v>1</v>
      </c>
      <c r="E14" s="38">
        <v>42107</v>
      </c>
      <c r="F14" s="29">
        <v>0.29166666666666669</v>
      </c>
      <c r="G14" s="20" t="s">
        <v>61</v>
      </c>
      <c r="H14" s="20"/>
      <c r="I14" s="21"/>
      <c r="J14" s="20"/>
      <c r="K14" s="20"/>
      <c r="L14" s="22" t="s">
        <v>14</v>
      </c>
      <c r="M14" s="66"/>
      <c r="N14" s="8">
        <v>42124</v>
      </c>
      <c r="O14" s="47" t="s">
        <v>58</v>
      </c>
      <c r="P14" s="8">
        <v>42123</v>
      </c>
      <c r="Q14" s="74">
        <v>3</v>
      </c>
      <c r="R14" s="80">
        <f t="shared" ca="1" si="0"/>
        <v>0</v>
      </c>
      <c r="S14" s="65">
        <f t="shared" si="4"/>
        <v>16</v>
      </c>
      <c r="T14" s="12">
        <f t="shared" si="1"/>
        <v>0</v>
      </c>
      <c r="U14" s="81">
        <f t="shared" ca="1" si="2"/>
        <v>42116</v>
      </c>
      <c r="V14" s="137"/>
    </row>
    <row r="15" spans="2:22" ht="39.950000000000003" customHeight="1">
      <c r="B15" s="136"/>
      <c r="C15" s="89" t="s">
        <v>37</v>
      </c>
      <c r="D15" s="18">
        <f t="shared" si="3"/>
        <v>1</v>
      </c>
      <c r="E15" s="38">
        <v>42108</v>
      </c>
      <c r="F15" s="29">
        <v>0.5</v>
      </c>
      <c r="G15" s="20" t="s">
        <v>61</v>
      </c>
      <c r="H15" s="20"/>
      <c r="I15" s="21"/>
      <c r="J15" s="20"/>
      <c r="K15" s="20"/>
      <c r="L15" s="22" t="s">
        <v>14</v>
      </c>
      <c r="M15" s="66"/>
      <c r="N15" s="8"/>
      <c r="O15" s="47" t="s">
        <v>58</v>
      </c>
      <c r="P15" s="8">
        <v>42123</v>
      </c>
      <c r="Q15" s="74">
        <v>4</v>
      </c>
      <c r="R15" s="80">
        <f t="shared" ca="1" si="0"/>
        <v>0</v>
      </c>
      <c r="S15" s="65">
        <f t="shared" si="4"/>
        <v>15</v>
      </c>
      <c r="T15" s="12">
        <f t="shared" si="1"/>
        <v>0</v>
      </c>
      <c r="U15" s="81">
        <f t="shared" ca="1" si="2"/>
        <v>42116</v>
      </c>
      <c r="V15" s="137"/>
    </row>
    <row r="16" spans="2:22" ht="39.950000000000003" customHeight="1">
      <c r="B16" s="136"/>
      <c r="C16" s="89" t="s">
        <v>37</v>
      </c>
      <c r="D16" s="18">
        <f t="shared" si="3"/>
        <v>1</v>
      </c>
      <c r="E16" s="38">
        <v>42109</v>
      </c>
      <c r="F16" s="29">
        <v>0.5</v>
      </c>
      <c r="G16" s="20" t="s">
        <v>61</v>
      </c>
      <c r="H16" s="20"/>
      <c r="I16" s="21"/>
      <c r="J16" s="20"/>
      <c r="K16" s="20"/>
      <c r="L16" s="22" t="s">
        <v>14</v>
      </c>
      <c r="M16" s="66"/>
      <c r="N16" s="8"/>
      <c r="O16" s="47" t="s">
        <v>58</v>
      </c>
      <c r="P16" s="8">
        <v>42112</v>
      </c>
      <c r="Q16" s="74">
        <v>5</v>
      </c>
      <c r="R16" s="80">
        <f t="shared" ca="1" si="0"/>
        <v>0</v>
      </c>
      <c r="S16" s="65">
        <f t="shared" si="4"/>
        <v>3</v>
      </c>
      <c r="T16" s="12">
        <f t="shared" si="1"/>
        <v>0</v>
      </c>
      <c r="U16" s="81">
        <f t="shared" ca="1" si="2"/>
        <v>42116</v>
      </c>
      <c r="V16" s="137"/>
    </row>
    <row r="17" spans="2:43" ht="39.950000000000003" customHeight="1">
      <c r="B17" s="136"/>
      <c r="C17" s="89" t="s">
        <v>37</v>
      </c>
      <c r="D17" s="18">
        <f t="shared" si="3"/>
        <v>1</v>
      </c>
      <c r="E17" s="38">
        <v>42110</v>
      </c>
      <c r="F17" s="44">
        <v>0.5</v>
      </c>
      <c r="G17" s="45" t="s">
        <v>61</v>
      </c>
      <c r="H17" s="20"/>
      <c r="I17" s="21"/>
      <c r="J17" s="20"/>
      <c r="K17" s="45"/>
      <c r="L17" s="46" t="s">
        <v>14</v>
      </c>
      <c r="M17" s="66"/>
      <c r="N17" s="8"/>
      <c r="O17" s="47" t="s">
        <v>58</v>
      </c>
      <c r="P17" s="8">
        <v>42113</v>
      </c>
      <c r="Q17" s="74">
        <v>6</v>
      </c>
      <c r="R17" s="80">
        <f t="shared" ca="1" si="0"/>
        <v>0</v>
      </c>
      <c r="S17" s="65">
        <f t="shared" si="4"/>
        <v>3</v>
      </c>
      <c r="T17" s="12">
        <f t="shared" si="1"/>
        <v>0</v>
      </c>
      <c r="U17" s="81">
        <f t="shared" ca="1" si="2"/>
        <v>42116</v>
      </c>
      <c r="V17" s="137"/>
    </row>
    <row r="18" spans="2:43" ht="39.950000000000003" customHeight="1">
      <c r="B18" s="136"/>
      <c r="C18" s="89" t="s">
        <v>37</v>
      </c>
      <c r="D18" s="18">
        <f t="shared" si="3"/>
        <v>1</v>
      </c>
      <c r="E18" s="38">
        <v>42111</v>
      </c>
      <c r="F18" s="29">
        <v>0.5</v>
      </c>
      <c r="G18" s="20" t="s">
        <v>62</v>
      </c>
      <c r="H18" s="20"/>
      <c r="I18" s="21"/>
      <c r="J18" s="20"/>
      <c r="K18" s="20"/>
      <c r="L18" s="22" t="s">
        <v>14</v>
      </c>
      <c r="M18" s="66"/>
      <c r="N18" s="8"/>
      <c r="O18" s="47" t="s">
        <v>58</v>
      </c>
      <c r="P18" s="8"/>
      <c r="Q18" s="74">
        <v>7</v>
      </c>
      <c r="R18" s="80">
        <f t="shared" ca="1" si="0"/>
        <v>0</v>
      </c>
      <c r="S18" s="65">
        <f t="shared" si="4"/>
        <v>-42111</v>
      </c>
      <c r="T18" s="12">
        <f t="shared" si="1"/>
        <v>0</v>
      </c>
      <c r="U18" s="81">
        <f t="shared" ca="1" si="2"/>
        <v>42116</v>
      </c>
      <c r="V18" s="137"/>
    </row>
    <row r="19" spans="2:43" ht="39.950000000000003" customHeight="1">
      <c r="B19" s="136"/>
      <c r="C19" s="89" t="s">
        <v>37</v>
      </c>
      <c r="D19" s="18">
        <f t="shared" si="3"/>
        <v>1</v>
      </c>
      <c r="E19" s="38">
        <v>42112</v>
      </c>
      <c r="F19" s="29">
        <v>0.5</v>
      </c>
      <c r="G19" s="20" t="s">
        <v>62</v>
      </c>
      <c r="H19" s="20"/>
      <c r="I19" s="21"/>
      <c r="J19" s="20"/>
      <c r="K19" s="20"/>
      <c r="L19" s="22" t="s">
        <v>14</v>
      </c>
      <c r="M19" s="66"/>
      <c r="N19" s="8"/>
      <c r="O19" s="47" t="s">
        <v>59</v>
      </c>
      <c r="P19" s="8"/>
      <c r="Q19" s="74"/>
      <c r="R19" s="80">
        <f t="shared" ca="1" si="0"/>
        <v>4</v>
      </c>
      <c r="S19" s="65">
        <f t="shared" si="4"/>
        <v>-42112</v>
      </c>
      <c r="T19" s="12">
        <f t="shared" si="1"/>
        <v>1</v>
      </c>
      <c r="U19" s="81">
        <f t="shared" ca="1" si="2"/>
        <v>42116</v>
      </c>
      <c r="V19" s="137"/>
    </row>
    <row r="20" spans="2:43" ht="39.950000000000003" customHeight="1">
      <c r="B20" s="136"/>
      <c r="C20" s="89" t="s">
        <v>37</v>
      </c>
      <c r="D20" s="18">
        <f t="shared" si="3"/>
        <v>1</v>
      </c>
      <c r="E20" s="38">
        <v>42113</v>
      </c>
      <c r="F20" s="29">
        <v>0.5</v>
      </c>
      <c r="G20" s="20" t="s">
        <v>62</v>
      </c>
      <c r="H20" s="20"/>
      <c r="I20" s="21"/>
      <c r="J20" s="20"/>
      <c r="K20" s="20"/>
      <c r="L20" s="22" t="s">
        <v>14</v>
      </c>
      <c r="M20" s="66"/>
      <c r="N20" s="8"/>
      <c r="O20" s="47" t="s">
        <v>59</v>
      </c>
      <c r="P20" s="8"/>
      <c r="Q20" s="74"/>
      <c r="R20" s="80">
        <f t="shared" ca="1" si="0"/>
        <v>3</v>
      </c>
      <c r="S20" s="65">
        <f t="shared" si="4"/>
        <v>-42113</v>
      </c>
      <c r="T20" s="12">
        <f t="shared" si="1"/>
        <v>1</v>
      </c>
      <c r="U20" s="81">
        <f t="shared" ca="1" si="2"/>
        <v>42116</v>
      </c>
      <c r="V20" s="137"/>
    </row>
    <row r="21" spans="2:43" ht="39.950000000000003" customHeight="1">
      <c r="B21" s="136"/>
      <c r="C21" s="89" t="s">
        <v>37</v>
      </c>
      <c r="D21" s="18">
        <f t="shared" si="3"/>
        <v>1</v>
      </c>
      <c r="E21" s="38">
        <v>42114</v>
      </c>
      <c r="F21" s="29">
        <v>0.5</v>
      </c>
      <c r="G21" s="20" t="s">
        <v>62</v>
      </c>
      <c r="H21" s="20"/>
      <c r="I21" s="21"/>
      <c r="J21" s="20"/>
      <c r="K21" s="20"/>
      <c r="L21" s="22" t="s">
        <v>14</v>
      </c>
      <c r="M21" s="66"/>
      <c r="N21" s="8"/>
      <c r="O21" s="47" t="s">
        <v>59</v>
      </c>
      <c r="P21" s="8"/>
      <c r="Q21" s="74"/>
      <c r="R21" s="80">
        <f t="shared" ca="1" si="0"/>
        <v>2</v>
      </c>
      <c r="S21" s="65">
        <f t="shared" si="4"/>
        <v>-42114</v>
      </c>
      <c r="T21" s="12">
        <f t="shared" si="1"/>
        <v>1</v>
      </c>
      <c r="U21" s="81">
        <f t="shared" ca="1" si="2"/>
        <v>42116</v>
      </c>
      <c r="V21" s="137"/>
    </row>
    <row r="22" spans="2:43" ht="39.950000000000003" customHeight="1">
      <c r="B22" s="136"/>
      <c r="C22" s="89" t="s">
        <v>37</v>
      </c>
      <c r="D22" s="18">
        <f t="shared" si="3"/>
        <v>1</v>
      </c>
      <c r="E22" s="38">
        <v>42115</v>
      </c>
      <c r="F22" s="29">
        <v>0.5</v>
      </c>
      <c r="G22" s="20" t="s">
        <v>62</v>
      </c>
      <c r="H22" s="20"/>
      <c r="I22" s="21"/>
      <c r="J22" s="20"/>
      <c r="K22" s="20"/>
      <c r="L22" s="22" t="s">
        <v>14</v>
      </c>
      <c r="M22" s="66"/>
      <c r="N22" s="8"/>
      <c r="O22" s="47" t="s">
        <v>59</v>
      </c>
      <c r="P22" s="8"/>
      <c r="Q22" s="74"/>
      <c r="R22" s="80">
        <f t="shared" ca="1" si="0"/>
        <v>1</v>
      </c>
      <c r="S22" s="65">
        <f t="shared" si="4"/>
        <v>-42115</v>
      </c>
      <c r="T22" s="12">
        <f t="shared" si="1"/>
        <v>1</v>
      </c>
      <c r="U22" s="81">
        <f t="shared" ca="1" si="2"/>
        <v>42116</v>
      </c>
      <c r="V22" s="137"/>
    </row>
    <row r="23" spans="2:43" ht="39.950000000000003" customHeight="1">
      <c r="B23" s="136"/>
      <c r="C23" s="89" t="s">
        <v>37</v>
      </c>
      <c r="D23" s="18">
        <f t="shared" si="3"/>
        <v>1</v>
      </c>
      <c r="E23" s="38">
        <v>42116</v>
      </c>
      <c r="F23" s="29">
        <v>0.3298611111111111</v>
      </c>
      <c r="G23" s="20" t="s">
        <v>62</v>
      </c>
      <c r="H23" s="20"/>
      <c r="I23" s="21"/>
      <c r="J23" s="20"/>
      <c r="K23" s="20"/>
      <c r="L23" s="22" t="s">
        <v>14</v>
      </c>
      <c r="M23" s="66"/>
      <c r="N23" s="8"/>
      <c r="O23" s="47"/>
      <c r="P23" s="8"/>
      <c r="Q23" s="74"/>
      <c r="R23" s="80">
        <f t="shared" ca="1" si="0"/>
        <v>0</v>
      </c>
      <c r="S23" s="65">
        <f t="shared" si="4"/>
        <v>-42116</v>
      </c>
      <c r="T23" s="12">
        <f t="shared" si="1"/>
        <v>0</v>
      </c>
      <c r="U23" s="81">
        <f t="shared" ca="1" si="2"/>
        <v>42116</v>
      </c>
      <c r="V23" s="137"/>
    </row>
    <row r="24" spans="2:43" ht="39.950000000000003" customHeight="1">
      <c r="B24" s="136"/>
      <c r="C24" s="89"/>
      <c r="D24" s="18">
        <f t="shared" ref="D24" si="5">COUNTIF(G24:G24,"*")</f>
        <v>0</v>
      </c>
      <c r="E24" s="38"/>
      <c r="F24" s="29"/>
      <c r="G24" s="20"/>
      <c r="H24" s="20"/>
      <c r="I24" s="21"/>
      <c r="J24" s="20"/>
      <c r="K24" s="20"/>
      <c r="L24" s="22"/>
      <c r="M24" s="66"/>
      <c r="N24" s="8"/>
      <c r="O24" s="47"/>
      <c r="P24" s="8"/>
      <c r="Q24" s="74"/>
      <c r="R24" s="80">
        <f t="shared" ca="1" si="0"/>
        <v>0</v>
      </c>
      <c r="S24" s="65">
        <f t="shared" si="4"/>
        <v>0</v>
      </c>
      <c r="T24" s="12">
        <f t="shared" si="1"/>
        <v>0</v>
      </c>
      <c r="U24" s="81">
        <f t="shared" ca="1" si="2"/>
        <v>42116</v>
      </c>
      <c r="V24" s="137"/>
    </row>
    <row r="25" spans="2:43" ht="39.950000000000003" customHeight="1">
      <c r="B25" s="136"/>
      <c r="C25" s="176" t="s">
        <v>112</v>
      </c>
      <c r="D25" s="86" t="s">
        <v>121</v>
      </c>
      <c r="E25" s="163">
        <f>SUM(D26:D27)</f>
        <v>0</v>
      </c>
      <c r="F25" s="85"/>
      <c r="G25" s="91"/>
      <c r="H25" s="91"/>
      <c r="I25" s="92"/>
      <c r="J25" s="91"/>
      <c r="K25" s="91"/>
      <c r="L25" s="165"/>
      <c r="M25" s="165"/>
      <c r="N25" s="165"/>
      <c r="O25" s="93"/>
      <c r="P25" s="93"/>
      <c r="Q25" s="94"/>
      <c r="R25" s="78"/>
      <c r="S25" s="23"/>
      <c r="T25" s="23"/>
      <c r="U25" s="79"/>
      <c r="V25" s="137"/>
    </row>
    <row r="26" spans="2:43" ht="39.950000000000003" customHeight="1">
      <c r="B26" s="136"/>
      <c r="C26" s="89"/>
      <c r="D26" s="18">
        <f t="shared" ref="D26" si="6">COUNTIF(G26:G26,"*")</f>
        <v>0</v>
      </c>
      <c r="E26" s="38"/>
      <c r="F26" s="29"/>
      <c r="G26" s="20"/>
      <c r="H26" s="20"/>
      <c r="I26" s="21"/>
      <c r="J26" s="20"/>
      <c r="K26" s="20"/>
      <c r="L26" s="22"/>
      <c r="M26" s="66"/>
      <c r="N26" s="8"/>
      <c r="O26" s="47"/>
      <c r="P26" s="8"/>
      <c r="Q26" s="74"/>
      <c r="R26" s="80">
        <f ca="1">(U26-E26)*T26</f>
        <v>0</v>
      </c>
      <c r="S26" s="65">
        <f t="shared" ref="S26" si="7">P26-E26</f>
        <v>0</v>
      </c>
      <c r="T26" s="12">
        <f>COUNTIF(O26,"не завершено")</f>
        <v>0</v>
      </c>
      <c r="U26" s="81">
        <f t="shared" ca="1" si="2"/>
        <v>42116</v>
      </c>
      <c r="V26" s="137"/>
      <c r="Y26" s="89"/>
      <c r="Z26" s="18">
        <f t="shared" ref="Z26" si="8">COUNTIF(AC26:AC26,"*")</f>
        <v>0</v>
      </c>
      <c r="AA26" s="38"/>
      <c r="AB26" s="29"/>
      <c r="AC26" s="20"/>
      <c r="AD26" s="20"/>
      <c r="AE26" s="21"/>
      <c r="AF26" s="20"/>
      <c r="AG26" s="20"/>
      <c r="AH26" s="22"/>
      <c r="AI26" s="66"/>
      <c r="AJ26" s="8"/>
      <c r="AK26" s="47"/>
      <c r="AL26" s="8"/>
      <c r="AM26" s="74"/>
      <c r="AN26" s="80">
        <f ca="1">(AQ26-AA26)*AP26</f>
        <v>0</v>
      </c>
      <c r="AO26" s="65">
        <f t="shared" ref="AO26" si="9">AL26-AA26</f>
        <v>0</v>
      </c>
      <c r="AP26" s="12">
        <f>COUNTIF(AK26,"не завершено")</f>
        <v>0</v>
      </c>
      <c r="AQ26" s="81">
        <f t="shared" ref="AQ26" ca="1" si="10">TODAY()</f>
        <v>42116</v>
      </c>
    </row>
    <row r="27" spans="2:43" ht="39.950000000000003" customHeight="1">
      <c r="B27" s="136"/>
      <c r="C27" s="176" t="s">
        <v>111</v>
      </c>
      <c r="D27" s="86" t="s">
        <v>121</v>
      </c>
      <c r="E27" s="163">
        <f t="shared" ref="E27" si="11">SUM(D28:D29)</f>
        <v>0</v>
      </c>
      <c r="F27" s="85"/>
      <c r="G27" s="91"/>
      <c r="H27" s="91"/>
      <c r="I27" s="92"/>
      <c r="J27" s="91"/>
      <c r="K27" s="91"/>
      <c r="L27" s="165"/>
      <c r="M27" s="165"/>
      <c r="N27" s="165"/>
      <c r="O27" s="93"/>
      <c r="P27" s="93"/>
      <c r="Q27" s="94"/>
      <c r="R27" s="78"/>
      <c r="S27" s="23"/>
      <c r="T27" s="23"/>
      <c r="U27" s="79"/>
      <c r="V27" s="137"/>
    </row>
    <row r="28" spans="2:43" ht="39.950000000000003" customHeight="1">
      <c r="B28" s="136"/>
      <c r="C28" s="89"/>
      <c r="D28" s="18">
        <f t="shared" ref="D28" si="12">COUNTIF(G28:G28,"*")</f>
        <v>0</v>
      </c>
      <c r="E28" s="38"/>
      <c r="F28" s="29"/>
      <c r="G28" s="20"/>
      <c r="H28" s="20"/>
      <c r="I28" s="21"/>
      <c r="J28" s="20"/>
      <c r="K28" s="20"/>
      <c r="L28" s="22"/>
      <c r="M28" s="66"/>
      <c r="N28" s="8"/>
      <c r="O28" s="47"/>
      <c r="P28" s="8"/>
      <c r="Q28" s="74"/>
      <c r="R28" s="80">
        <f t="shared" ref="R28" ca="1" si="13">(U28-E28)*T28</f>
        <v>0</v>
      </c>
      <c r="S28" s="65">
        <f t="shared" ref="S28" si="14">P28-E28</f>
        <v>0</v>
      </c>
      <c r="T28" s="12">
        <f t="shared" ref="T28" si="15">COUNTIF(O28,"не завершено")</f>
        <v>0</v>
      </c>
      <c r="U28" s="81">
        <f t="shared" ca="1" si="2"/>
        <v>42116</v>
      </c>
      <c r="V28" s="137"/>
    </row>
    <row r="29" spans="2:43" ht="39.950000000000003" customHeight="1">
      <c r="B29" s="136"/>
      <c r="C29" s="176" t="s">
        <v>113</v>
      </c>
      <c r="D29" s="86" t="s">
        <v>121</v>
      </c>
      <c r="E29" s="163">
        <f t="shared" ref="E29" si="16">SUM(D30:D31)</f>
        <v>0</v>
      </c>
      <c r="F29" s="85"/>
      <c r="G29" s="91"/>
      <c r="H29" s="91"/>
      <c r="I29" s="92"/>
      <c r="J29" s="91"/>
      <c r="K29" s="91"/>
      <c r="L29" s="165"/>
      <c r="M29" s="165"/>
      <c r="N29" s="165"/>
      <c r="O29" s="93"/>
      <c r="P29" s="93"/>
      <c r="Q29" s="94"/>
      <c r="R29" s="78"/>
      <c r="S29" s="23"/>
      <c r="T29" s="23"/>
      <c r="U29" s="79"/>
      <c r="V29" s="137"/>
    </row>
    <row r="30" spans="2:43" ht="39.950000000000003" customHeight="1">
      <c r="B30" s="136"/>
      <c r="C30" s="89"/>
      <c r="D30" s="18">
        <f t="shared" ref="D30" si="17">COUNTIF(G30:G30,"*")</f>
        <v>0</v>
      </c>
      <c r="E30" s="38"/>
      <c r="F30" s="29"/>
      <c r="G30" s="20"/>
      <c r="H30" s="20"/>
      <c r="I30" s="21"/>
      <c r="J30" s="20"/>
      <c r="K30" s="20"/>
      <c r="L30" s="22"/>
      <c r="M30" s="66"/>
      <c r="N30" s="8"/>
      <c r="O30" s="47"/>
      <c r="P30" s="8"/>
      <c r="Q30" s="74"/>
      <c r="R30" s="80">
        <f t="shared" ref="R30" ca="1" si="18">(U30-E30)*T30</f>
        <v>0</v>
      </c>
      <c r="S30" s="65">
        <f t="shared" ref="S30" si="19">P30-E30</f>
        <v>0</v>
      </c>
      <c r="T30" s="12">
        <f t="shared" ref="T30" si="20">COUNTIF(O30,"не завершено")</f>
        <v>0</v>
      </c>
      <c r="U30" s="81">
        <f t="shared" ca="1" si="2"/>
        <v>42116</v>
      </c>
      <c r="V30" s="137"/>
    </row>
    <row r="31" spans="2:43" ht="39.950000000000003" customHeight="1">
      <c r="B31" s="136"/>
      <c r="C31" s="176" t="s">
        <v>114</v>
      </c>
      <c r="D31" s="86" t="s">
        <v>121</v>
      </c>
      <c r="E31" s="163">
        <f t="shared" ref="E31" si="21">SUM(D32:D33)</f>
        <v>0</v>
      </c>
      <c r="F31" s="85"/>
      <c r="G31" s="91"/>
      <c r="H31" s="91"/>
      <c r="I31" s="92"/>
      <c r="J31" s="91"/>
      <c r="K31" s="91"/>
      <c r="L31" s="165"/>
      <c r="M31" s="165"/>
      <c r="N31" s="165"/>
      <c r="O31" s="93"/>
      <c r="P31" s="93"/>
      <c r="Q31" s="94"/>
      <c r="R31" s="78"/>
      <c r="S31" s="23"/>
      <c r="T31" s="23"/>
      <c r="U31" s="79"/>
      <c r="V31" s="137"/>
    </row>
    <row r="32" spans="2:43" ht="39.950000000000003" customHeight="1">
      <c r="B32" s="136"/>
      <c r="C32" s="89"/>
      <c r="D32" s="18">
        <f t="shared" ref="D32" si="22">COUNTIF(G32:G32,"*")</f>
        <v>0</v>
      </c>
      <c r="E32" s="38"/>
      <c r="F32" s="29"/>
      <c r="G32" s="20"/>
      <c r="H32" s="20"/>
      <c r="I32" s="21"/>
      <c r="J32" s="20"/>
      <c r="K32" s="20"/>
      <c r="L32" s="22"/>
      <c r="M32" s="66"/>
      <c r="N32" s="8"/>
      <c r="O32" s="47"/>
      <c r="P32" s="8"/>
      <c r="Q32" s="74"/>
      <c r="R32" s="80">
        <f t="shared" ref="R32" ca="1" si="23">(U32-E32)*T32</f>
        <v>0</v>
      </c>
      <c r="S32" s="65">
        <f t="shared" ref="S32" si="24">P32-E32</f>
        <v>0</v>
      </c>
      <c r="T32" s="12">
        <f t="shared" ref="T32" si="25">COUNTIF(O32,"не завершено")</f>
        <v>0</v>
      </c>
      <c r="U32" s="81">
        <f t="shared" ca="1" si="2"/>
        <v>42116</v>
      </c>
      <c r="V32" s="137"/>
    </row>
    <row r="33" spans="2:22" ht="39.950000000000003" customHeight="1">
      <c r="B33" s="136"/>
      <c r="C33" s="176" t="s">
        <v>115</v>
      </c>
      <c r="D33" s="86" t="s">
        <v>121</v>
      </c>
      <c r="E33" s="163">
        <f t="shared" ref="E33" si="26">SUM(D34:D35)</f>
        <v>0</v>
      </c>
      <c r="F33" s="85"/>
      <c r="G33" s="91"/>
      <c r="H33" s="91"/>
      <c r="I33" s="92"/>
      <c r="J33" s="91"/>
      <c r="K33" s="91"/>
      <c r="L33" s="165"/>
      <c r="M33" s="165"/>
      <c r="N33" s="165"/>
      <c r="O33" s="93"/>
      <c r="P33" s="93"/>
      <c r="Q33" s="94"/>
      <c r="R33" s="78"/>
      <c r="S33" s="23"/>
      <c r="T33" s="23"/>
      <c r="U33" s="79"/>
      <c r="V33" s="137"/>
    </row>
    <row r="34" spans="2:22" ht="39.950000000000003" customHeight="1">
      <c r="B34" s="136"/>
      <c r="C34" s="89"/>
      <c r="D34" s="18">
        <f t="shared" ref="D34" si="27">COUNTIF(G34:G34,"*")</f>
        <v>0</v>
      </c>
      <c r="E34" s="38"/>
      <c r="F34" s="29"/>
      <c r="G34" s="20"/>
      <c r="H34" s="20"/>
      <c r="I34" s="21"/>
      <c r="J34" s="20"/>
      <c r="K34" s="20"/>
      <c r="L34" s="22"/>
      <c r="M34" s="66"/>
      <c r="N34" s="8"/>
      <c r="O34" s="47"/>
      <c r="P34" s="8"/>
      <c r="Q34" s="74"/>
      <c r="R34" s="80">
        <f t="shared" ref="R34" ca="1" si="28">(U34-E34)*T34</f>
        <v>0</v>
      </c>
      <c r="S34" s="65">
        <f t="shared" ref="S34" si="29">P34-E34</f>
        <v>0</v>
      </c>
      <c r="T34" s="12">
        <f t="shared" ref="T34" si="30">COUNTIF(O34,"не завершено")</f>
        <v>0</v>
      </c>
      <c r="U34" s="81">
        <f t="shared" ca="1" si="2"/>
        <v>42116</v>
      </c>
      <c r="V34" s="137"/>
    </row>
    <row r="35" spans="2:22" ht="39.950000000000003" customHeight="1">
      <c r="B35" s="136"/>
      <c r="C35" s="176" t="s">
        <v>116</v>
      </c>
      <c r="D35" s="86" t="s">
        <v>121</v>
      </c>
      <c r="E35" s="163">
        <f t="shared" ref="E35" si="31">SUM(D36:D37)</f>
        <v>0</v>
      </c>
      <c r="F35" s="85"/>
      <c r="G35" s="91"/>
      <c r="H35" s="91"/>
      <c r="I35" s="92"/>
      <c r="J35" s="91"/>
      <c r="K35" s="91"/>
      <c r="L35" s="165"/>
      <c r="M35" s="165"/>
      <c r="N35" s="165"/>
      <c r="O35" s="93"/>
      <c r="P35" s="93"/>
      <c r="Q35" s="94"/>
      <c r="R35" s="78"/>
      <c r="S35" s="23"/>
      <c r="T35" s="23"/>
      <c r="U35" s="79"/>
      <c r="V35" s="137"/>
    </row>
    <row r="36" spans="2:22" ht="39.950000000000003" customHeight="1">
      <c r="B36" s="136"/>
      <c r="C36" s="89"/>
      <c r="D36" s="18">
        <f t="shared" ref="D36" si="32">COUNTIF(G36:G36,"*")</f>
        <v>0</v>
      </c>
      <c r="E36" s="38"/>
      <c r="F36" s="29"/>
      <c r="G36" s="20"/>
      <c r="H36" s="20"/>
      <c r="I36" s="21"/>
      <c r="J36" s="20"/>
      <c r="K36" s="20"/>
      <c r="L36" s="22"/>
      <c r="M36" s="66"/>
      <c r="N36" s="8"/>
      <c r="O36" s="47"/>
      <c r="P36" s="8"/>
      <c r="Q36" s="74"/>
      <c r="R36" s="80">
        <f t="shared" ref="R36" ca="1" si="33">(U36-E36)*T36</f>
        <v>0</v>
      </c>
      <c r="S36" s="65">
        <f t="shared" ref="S36" si="34">P36-E36</f>
        <v>0</v>
      </c>
      <c r="T36" s="12">
        <f t="shared" ref="T36" si="35">COUNTIF(O36,"не завершено")</f>
        <v>0</v>
      </c>
      <c r="U36" s="81">
        <f t="shared" ca="1" si="2"/>
        <v>42116</v>
      </c>
      <c r="V36" s="137"/>
    </row>
    <row r="37" spans="2:22" ht="39.950000000000003" customHeight="1">
      <c r="B37" s="136"/>
      <c r="C37" s="176" t="s">
        <v>117</v>
      </c>
      <c r="D37" s="86" t="s">
        <v>121</v>
      </c>
      <c r="E37" s="163">
        <f t="shared" ref="E37" si="36">SUM(D38:D39)</f>
        <v>0</v>
      </c>
      <c r="F37" s="85"/>
      <c r="G37" s="91"/>
      <c r="H37" s="91"/>
      <c r="I37" s="92"/>
      <c r="J37" s="91"/>
      <c r="K37" s="91"/>
      <c r="L37" s="165"/>
      <c r="M37" s="165"/>
      <c r="N37" s="165"/>
      <c r="O37" s="93"/>
      <c r="P37" s="93"/>
      <c r="Q37" s="94"/>
      <c r="R37" s="78"/>
      <c r="S37" s="23"/>
      <c r="T37" s="23"/>
      <c r="U37" s="79"/>
      <c r="V37" s="137"/>
    </row>
    <row r="38" spans="2:22" ht="39.950000000000003" customHeight="1">
      <c r="B38" s="136"/>
      <c r="C38" s="89"/>
      <c r="D38" s="18">
        <f t="shared" ref="D38" si="37">COUNTIF(G38:G38,"*")</f>
        <v>0</v>
      </c>
      <c r="E38" s="38"/>
      <c r="F38" s="29"/>
      <c r="G38" s="20"/>
      <c r="H38" s="20"/>
      <c r="I38" s="21"/>
      <c r="J38" s="20"/>
      <c r="K38" s="20"/>
      <c r="L38" s="22"/>
      <c r="M38" s="66"/>
      <c r="N38" s="8"/>
      <c r="O38" s="47"/>
      <c r="P38" s="8"/>
      <c r="Q38" s="74"/>
      <c r="R38" s="80">
        <f t="shared" ref="R38" ca="1" si="38">(U38-E38)*T38</f>
        <v>0</v>
      </c>
      <c r="S38" s="65">
        <f t="shared" ref="S38" si="39">P38-E38</f>
        <v>0</v>
      </c>
      <c r="T38" s="12">
        <f t="shared" ref="T38" si="40">COUNTIF(O38,"не завершено")</f>
        <v>0</v>
      </c>
      <c r="U38" s="81">
        <f t="shared" ca="1" si="2"/>
        <v>42116</v>
      </c>
      <c r="V38" s="137"/>
    </row>
    <row r="39" spans="2:22" ht="39.950000000000003" customHeight="1">
      <c r="B39" s="136"/>
      <c r="C39" s="176" t="s">
        <v>118</v>
      </c>
      <c r="D39" s="86" t="s">
        <v>121</v>
      </c>
      <c r="E39" s="163">
        <f t="shared" ref="E39" si="41">SUM(D40:D41)</f>
        <v>0</v>
      </c>
      <c r="F39" s="85"/>
      <c r="G39" s="91"/>
      <c r="H39" s="91"/>
      <c r="I39" s="92"/>
      <c r="J39" s="91"/>
      <c r="K39" s="91"/>
      <c r="L39" s="165"/>
      <c r="M39" s="165"/>
      <c r="N39" s="165"/>
      <c r="O39" s="93"/>
      <c r="P39" s="93"/>
      <c r="Q39" s="94"/>
      <c r="R39" s="78"/>
      <c r="S39" s="23"/>
      <c r="T39" s="23"/>
      <c r="U39" s="79"/>
      <c r="V39" s="137"/>
    </row>
    <row r="40" spans="2:22" ht="39.950000000000003" customHeight="1">
      <c r="B40" s="136"/>
      <c r="C40" s="89"/>
      <c r="D40" s="18">
        <f t="shared" ref="D40" si="42">COUNTIF(G40:G40,"*")</f>
        <v>0</v>
      </c>
      <c r="E40" s="38"/>
      <c r="F40" s="29"/>
      <c r="G40" s="20"/>
      <c r="H40" s="20"/>
      <c r="I40" s="21"/>
      <c r="J40" s="20"/>
      <c r="K40" s="20"/>
      <c r="L40" s="22"/>
      <c r="M40" s="66"/>
      <c r="N40" s="8"/>
      <c r="O40" s="47"/>
      <c r="P40" s="8"/>
      <c r="Q40" s="74"/>
      <c r="R40" s="80">
        <f t="shared" ref="R40" ca="1" si="43">(U40-E40)*T40</f>
        <v>0</v>
      </c>
      <c r="S40" s="65">
        <f t="shared" ref="S40" si="44">P40-E40</f>
        <v>0</v>
      </c>
      <c r="T40" s="12">
        <f t="shared" ref="T40" si="45">COUNTIF(O40,"не завершено")</f>
        <v>0</v>
      </c>
      <c r="U40" s="81">
        <f t="shared" ca="1" si="2"/>
        <v>42116</v>
      </c>
      <c r="V40" s="137"/>
    </row>
    <row r="41" spans="2:22" ht="39.950000000000003" customHeight="1">
      <c r="B41" s="136"/>
      <c r="C41" s="176" t="s">
        <v>119</v>
      </c>
      <c r="D41" s="86" t="s">
        <v>121</v>
      </c>
      <c r="E41" s="163">
        <f t="shared" ref="E41" si="46">SUM(D42:D43)</f>
        <v>0</v>
      </c>
      <c r="F41" s="85"/>
      <c r="G41" s="91"/>
      <c r="H41" s="91"/>
      <c r="I41" s="92"/>
      <c r="J41" s="91"/>
      <c r="K41" s="91"/>
      <c r="L41" s="165"/>
      <c r="M41" s="165"/>
      <c r="N41" s="165"/>
      <c r="O41" s="93"/>
      <c r="P41" s="93"/>
      <c r="Q41" s="94"/>
      <c r="R41" s="78"/>
      <c r="S41" s="23"/>
      <c r="T41" s="23"/>
      <c r="U41" s="79"/>
      <c r="V41" s="137"/>
    </row>
    <row r="42" spans="2:22" ht="39.950000000000003" customHeight="1">
      <c r="B42" s="136"/>
      <c r="C42" s="89"/>
      <c r="D42" s="18">
        <f t="shared" ref="D42" si="47">COUNTIF(G42:G42,"*")</f>
        <v>0</v>
      </c>
      <c r="E42" s="38"/>
      <c r="F42" s="29"/>
      <c r="G42" s="20"/>
      <c r="H42" s="20"/>
      <c r="I42" s="21"/>
      <c r="J42" s="20"/>
      <c r="K42" s="20"/>
      <c r="L42" s="22"/>
      <c r="M42" s="66"/>
      <c r="N42" s="8"/>
      <c r="O42" s="47"/>
      <c r="P42" s="8"/>
      <c r="Q42" s="74"/>
      <c r="R42" s="80">
        <f t="shared" ref="R42" ca="1" si="48">(U42-E42)*T42</f>
        <v>0</v>
      </c>
      <c r="S42" s="65">
        <f t="shared" ref="S42" si="49">P42-E42</f>
        <v>0</v>
      </c>
      <c r="T42" s="12">
        <f t="shared" ref="T42" si="50">COUNTIF(O42,"не завершено")</f>
        <v>0</v>
      </c>
      <c r="U42" s="81">
        <f t="shared" ca="1" si="2"/>
        <v>42116</v>
      </c>
      <c r="V42" s="137"/>
    </row>
    <row r="43" spans="2:22" ht="39.950000000000003" customHeight="1">
      <c r="B43" s="136"/>
      <c r="C43" s="176" t="s">
        <v>120</v>
      </c>
      <c r="D43" s="86" t="s">
        <v>121</v>
      </c>
      <c r="E43" s="163">
        <f t="shared" ref="E43" si="51">SUM(D44:D45)</f>
        <v>0</v>
      </c>
      <c r="F43" s="85"/>
      <c r="G43" s="91"/>
      <c r="H43" s="91"/>
      <c r="I43" s="92"/>
      <c r="J43" s="91"/>
      <c r="K43" s="91"/>
      <c r="L43" s="165"/>
      <c r="M43" s="165"/>
      <c r="N43" s="165"/>
      <c r="O43" s="93"/>
      <c r="P43" s="93"/>
      <c r="Q43" s="94"/>
      <c r="R43" s="78"/>
      <c r="S43" s="23"/>
      <c r="T43" s="23"/>
      <c r="U43" s="79"/>
      <c r="V43" s="137"/>
    </row>
    <row r="44" spans="2:22" ht="39.950000000000003" customHeight="1">
      <c r="B44" s="136"/>
      <c r="C44" s="89"/>
      <c r="D44" s="18">
        <f t="shared" ref="D44" si="52">COUNTIF(G44:G44,"*")</f>
        <v>0</v>
      </c>
      <c r="E44" s="38"/>
      <c r="F44" s="29"/>
      <c r="G44" s="20"/>
      <c r="H44" s="20"/>
      <c r="I44" s="21"/>
      <c r="J44" s="20"/>
      <c r="K44" s="20"/>
      <c r="L44" s="22"/>
      <c r="M44" s="66"/>
      <c r="N44" s="8"/>
      <c r="O44" s="47"/>
      <c r="P44" s="8"/>
      <c r="Q44" s="74"/>
      <c r="R44" s="80">
        <f t="shared" ref="R44" ca="1" si="53">(U44-E44)*T44</f>
        <v>0</v>
      </c>
      <c r="S44" s="65">
        <f t="shared" ref="S44" si="54">P44-E44</f>
        <v>0</v>
      </c>
      <c r="T44" s="12">
        <f t="shared" ref="T44" si="55">COUNTIF(O44,"не завершено")</f>
        <v>0</v>
      </c>
      <c r="U44" s="81">
        <f t="shared" ca="1" si="2"/>
        <v>42116</v>
      </c>
      <c r="V44" s="137"/>
    </row>
    <row r="45" spans="2:22" ht="39.950000000000003" customHeight="1">
      <c r="B45" s="136"/>
      <c r="C45" s="176" t="s">
        <v>122</v>
      </c>
      <c r="D45" s="86" t="s">
        <v>121</v>
      </c>
      <c r="E45" s="163">
        <f t="shared" ref="E45" si="56">SUM(D46:D47)</f>
        <v>0</v>
      </c>
      <c r="F45" s="85"/>
      <c r="G45" s="91"/>
      <c r="H45" s="91"/>
      <c r="I45" s="92"/>
      <c r="J45" s="91"/>
      <c r="K45" s="91"/>
      <c r="L45" s="165"/>
      <c r="M45" s="165"/>
      <c r="N45" s="165"/>
      <c r="O45" s="93"/>
      <c r="P45" s="93"/>
      <c r="Q45" s="94"/>
      <c r="R45" s="78"/>
      <c r="S45" s="23"/>
      <c r="T45" s="23"/>
      <c r="U45" s="79"/>
      <c r="V45" s="137"/>
    </row>
    <row r="46" spans="2:22" ht="39.950000000000003" customHeight="1" thickBot="1">
      <c r="B46" s="136"/>
      <c r="C46" s="89"/>
      <c r="D46" s="18">
        <f t="shared" ref="D46" si="57">COUNTIF(G46:G46,"*")</f>
        <v>0</v>
      </c>
      <c r="E46" s="38"/>
      <c r="F46" s="29"/>
      <c r="G46" s="20"/>
      <c r="H46" s="20"/>
      <c r="I46" s="21"/>
      <c r="J46" s="20"/>
      <c r="K46" s="20"/>
      <c r="L46" s="22"/>
      <c r="M46" s="66"/>
      <c r="N46" s="8"/>
      <c r="O46" s="47"/>
      <c r="P46" s="8"/>
      <c r="Q46" s="74"/>
      <c r="R46" s="80">
        <f t="shared" ref="R46" ca="1" si="58">(U46-E46)*T46</f>
        <v>0</v>
      </c>
      <c r="S46" s="65">
        <f t="shared" ref="S46" si="59">P46-E46</f>
        <v>0</v>
      </c>
      <c r="T46" s="12">
        <f t="shared" ref="T46" si="60">COUNTIF(O46,"не завершено")</f>
        <v>0</v>
      </c>
      <c r="U46" s="81">
        <f t="shared" ca="1" si="2"/>
        <v>42116</v>
      </c>
      <c r="V46" s="137"/>
    </row>
    <row r="47" spans="2:22" ht="50.1" customHeight="1">
      <c r="B47" s="136"/>
      <c r="C47" s="177" t="s">
        <v>129</v>
      </c>
      <c r="D47" s="167" t="s">
        <v>121</v>
      </c>
      <c r="E47" s="168">
        <f>SUM(D48:D72)</f>
        <v>0</v>
      </c>
      <c r="F47" s="170"/>
      <c r="G47" s="170"/>
      <c r="H47" s="170"/>
      <c r="I47" s="171"/>
      <c r="J47" s="170"/>
      <c r="K47" s="170"/>
      <c r="L47" s="170"/>
      <c r="M47" s="170"/>
      <c r="N47" s="170"/>
      <c r="O47" s="173"/>
      <c r="P47" s="173"/>
      <c r="Q47" s="178"/>
      <c r="R47" s="174"/>
      <c r="S47" s="173"/>
      <c r="T47" s="173"/>
      <c r="U47" s="175"/>
      <c r="V47" s="137"/>
    </row>
    <row r="48" spans="2:22" ht="39.950000000000003" customHeight="1">
      <c r="B48" s="136"/>
      <c r="C48" s="162" t="s">
        <v>123</v>
      </c>
      <c r="D48" s="86" t="s">
        <v>121</v>
      </c>
      <c r="E48" s="163">
        <f>SUM(D49:D50)</f>
        <v>0</v>
      </c>
      <c r="F48" s="85"/>
      <c r="G48" s="91"/>
      <c r="H48" s="91"/>
      <c r="I48" s="92"/>
      <c r="J48" s="91"/>
      <c r="K48" s="91"/>
      <c r="L48" s="165"/>
      <c r="M48" s="165"/>
      <c r="N48" s="165"/>
      <c r="O48" s="93"/>
      <c r="P48" s="93"/>
      <c r="Q48" s="94"/>
      <c r="R48" s="78"/>
      <c r="S48" s="23"/>
      <c r="T48" s="23"/>
      <c r="U48" s="79"/>
      <c r="V48" s="137"/>
    </row>
    <row r="49" spans="2:22" ht="39.950000000000003" customHeight="1">
      <c r="B49" s="136"/>
      <c r="C49" s="89"/>
      <c r="D49" s="18">
        <f t="shared" ref="D49" si="61">COUNTIF(G49:G49,"*")</f>
        <v>0</v>
      </c>
      <c r="E49" s="38"/>
      <c r="F49" s="29"/>
      <c r="G49" s="20"/>
      <c r="H49" s="20"/>
      <c r="I49" s="21"/>
      <c r="J49" s="20"/>
      <c r="K49" s="20"/>
      <c r="L49" s="22"/>
      <c r="M49" s="66"/>
      <c r="N49" s="8"/>
      <c r="O49" s="47"/>
      <c r="P49" s="8"/>
      <c r="Q49" s="74"/>
      <c r="R49" s="80">
        <f ca="1">(U49-E49)*T49</f>
        <v>0</v>
      </c>
      <c r="S49" s="65">
        <f t="shared" ref="S49" si="62">P49-E49</f>
        <v>0</v>
      </c>
      <c r="T49" s="12">
        <f>COUNTIF(O49,"не завершено")</f>
        <v>0</v>
      </c>
      <c r="U49" s="81">
        <f t="shared" ref="U49:U71" ca="1" si="63">TODAY()</f>
        <v>42116</v>
      </c>
      <c r="V49" s="137"/>
    </row>
    <row r="50" spans="2:22" ht="39.950000000000003" customHeight="1">
      <c r="B50" s="136"/>
      <c r="C50" s="162" t="s">
        <v>112</v>
      </c>
      <c r="D50" s="86" t="s">
        <v>121</v>
      </c>
      <c r="E50" s="163">
        <f t="shared" ref="E50" si="64">SUM(D51:D52)</f>
        <v>0</v>
      </c>
      <c r="F50" s="85"/>
      <c r="G50" s="91"/>
      <c r="H50" s="91"/>
      <c r="I50" s="92"/>
      <c r="J50" s="91"/>
      <c r="K50" s="91"/>
      <c r="L50" s="165"/>
      <c r="M50" s="165"/>
      <c r="N50" s="165"/>
      <c r="O50" s="93"/>
      <c r="P50" s="93"/>
      <c r="Q50" s="94"/>
      <c r="R50" s="78"/>
      <c r="S50" s="23"/>
      <c r="T50" s="23"/>
      <c r="U50" s="79"/>
      <c r="V50" s="137"/>
    </row>
    <row r="51" spans="2:22" ht="39.950000000000003" customHeight="1">
      <c r="B51" s="136"/>
      <c r="C51" s="89"/>
      <c r="D51" s="18">
        <f t="shared" ref="D51" si="65">COUNTIF(G51:G51,"*")</f>
        <v>0</v>
      </c>
      <c r="E51" s="38"/>
      <c r="F51" s="29"/>
      <c r="G51" s="20"/>
      <c r="H51" s="20"/>
      <c r="I51" s="21"/>
      <c r="J51" s="20"/>
      <c r="K51" s="20"/>
      <c r="L51" s="22"/>
      <c r="M51" s="66"/>
      <c r="N51" s="8"/>
      <c r="O51" s="47"/>
      <c r="P51" s="8"/>
      <c r="Q51" s="74"/>
      <c r="R51" s="80">
        <f t="shared" ref="R51" ca="1" si="66">(U51-E51)*T51</f>
        <v>0</v>
      </c>
      <c r="S51" s="65">
        <f t="shared" ref="S51" si="67">P51-E51</f>
        <v>0</v>
      </c>
      <c r="T51" s="12">
        <f t="shared" ref="T51" si="68">COUNTIF(O51,"не завершено")</f>
        <v>0</v>
      </c>
      <c r="U51" s="81">
        <f t="shared" ca="1" si="63"/>
        <v>42116</v>
      </c>
      <c r="V51" s="137"/>
    </row>
    <row r="52" spans="2:22" ht="39.950000000000003" customHeight="1">
      <c r="B52" s="136"/>
      <c r="C52" s="162" t="s">
        <v>111</v>
      </c>
      <c r="D52" s="86" t="s">
        <v>121</v>
      </c>
      <c r="E52" s="163">
        <f t="shared" ref="E52" si="69">SUM(D53:D54)</f>
        <v>0</v>
      </c>
      <c r="F52" s="85"/>
      <c r="G52" s="91"/>
      <c r="H52" s="91"/>
      <c r="I52" s="92"/>
      <c r="J52" s="91"/>
      <c r="K52" s="91"/>
      <c r="L52" s="165"/>
      <c r="M52" s="165"/>
      <c r="N52" s="165"/>
      <c r="O52" s="93"/>
      <c r="P52" s="93"/>
      <c r="Q52" s="94"/>
      <c r="R52" s="78"/>
      <c r="S52" s="23"/>
      <c r="T52" s="23"/>
      <c r="U52" s="79"/>
      <c r="V52" s="137"/>
    </row>
    <row r="53" spans="2:22" ht="39.950000000000003" customHeight="1">
      <c r="B53" s="136"/>
      <c r="C53" s="89"/>
      <c r="D53" s="18">
        <f t="shared" ref="D53" si="70">COUNTIF(G53:G53,"*")</f>
        <v>0</v>
      </c>
      <c r="E53" s="38"/>
      <c r="F53" s="29"/>
      <c r="G53" s="20"/>
      <c r="H53" s="20"/>
      <c r="I53" s="21"/>
      <c r="J53" s="20"/>
      <c r="K53" s="20"/>
      <c r="L53" s="22"/>
      <c r="M53" s="66"/>
      <c r="N53" s="8"/>
      <c r="O53" s="47"/>
      <c r="P53" s="8"/>
      <c r="Q53" s="74"/>
      <c r="R53" s="80">
        <f t="shared" ref="R53" ca="1" si="71">(U53-E53)*T53</f>
        <v>0</v>
      </c>
      <c r="S53" s="65">
        <f t="shared" ref="S53" si="72">P53-E53</f>
        <v>0</v>
      </c>
      <c r="T53" s="12">
        <f t="shared" ref="T53" si="73">COUNTIF(O53,"не завершено")</f>
        <v>0</v>
      </c>
      <c r="U53" s="81">
        <f t="shared" ca="1" si="63"/>
        <v>42116</v>
      </c>
      <c r="V53" s="137"/>
    </row>
    <row r="54" spans="2:22" ht="39.950000000000003" customHeight="1">
      <c r="B54" s="136"/>
      <c r="C54" s="162" t="s">
        <v>113</v>
      </c>
      <c r="D54" s="86" t="s">
        <v>121</v>
      </c>
      <c r="E54" s="163">
        <f t="shared" ref="E54" si="74">SUM(D55:D56)</f>
        <v>0</v>
      </c>
      <c r="F54" s="85"/>
      <c r="G54" s="91"/>
      <c r="H54" s="91"/>
      <c r="I54" s="92"/>
      <c r="J54" s="91"/>
      <c r="K54" s="91"/>
      <c r="L54" s="165"/>
      <c r="M54" s="165"/>
      <c r="N54" s="165"/>
      <c r="O54" s="93"/>
      <c r="P54" s="93"/>
      <c r="Q54" s="94"/>
      <c r="R54" s="78"/>
      <c r="S54" s="23"/>
      <c r="T54" s="23"/>
      <c r="U54" s="79"/>
      <c r="V54" s="137"/>
    </row>
    <row r="55" spans="2:22" ht="39.950000000000003" customHeight="1">
      <c r="B55" s="136"/>
      <c r="C55" s="89"/>
      <c r="D55" s="18">
        <f t="shared" ref="D55" si="75">COUNTIF(G55:G55,"*")</f>
        <v>0</v>
      </c>
      <c r="E55" s="38"/>
      <c r="F55" s="29"/>
      <c r="G55" s="20"/>
      <c r="H55" s="20"/>
      <c r="I55" s="21"/>
      <c r="J55" s="20"/>
      <c r="K55" s="20"/>
      <c r="L55" s="22"/>
      <c r="M55" s="66"/>
      <c r="N55" s="8"/>
      <c r="O55" s="47"/>
      <c r="P55" s="8"/>
      <c r="Q55" s="74"/>
      <c r="R55" s="80">
        <f t="shared" ref="R55" ca="1" si="76">(U55-E55)*T55</f>
        <v>0</v>
      </c>
      <c r="S55" s="65">
        <f t="shared" ref="S55" si="77">P55-E55</f>
        <v>0</v>
      </c>
      <c r="T55" s="12">
        <f t="shared" ref="T55" si="78">COUNTIF(O55,"не завершено")</f>
        <v>0</v>
      </c>
      <c r="U55" s="81">
        <f t="shared" ca="1" si="63"/>
        <v>42116</v>
      </c>
      <c r="V55" s="137"/>
    </row>
    <row r="56" spans="2:22" ht="39.950000000000003" customHeight="1">
      <c r="B56" s="136"/>
      <c r="C56" s="162" t="s">
        <v>114</v>
      </c>
      <c r="D56" s="86" t="s">
        <v>121</v>
      </c>
      <c r="E56" s="163">
        <f t="shared" ref="E56" si="79">SUM(D57:D58)</f>
        <v>0</v>
      </c>
      <c r="F56" s="85"/>
      <c r="G56" s="91"/>
      <c r="H56" s="91"/>
      <c r="I56" s="92"/>
      <c r="J56" s="91"/>
      <c r="K56" s="91"/>
      <c r="L56" s="165"/>
      <c r="M56" s="165"/>
      <c r="N56" s="165"/>
      <c r="O56" s="93"/>
      <c r="P56" s="93"/>
      <c r="Q56" s="94"/>
      <c r="R56" s="78"/>
      <c r="S56" s="23"/>
      <c r="T56" s="23"/>
      <c r="U56" s="79"/>
      <c r="V56" s="137"/>
    </row>
    <row r="57" spans="2:22" ht="39.950000000000003" customHeight="1">
      <c r="B57" s="136"/>
      <c r="C57" s="89"/>
      <c r="D57" s="18">
        <f t="shared" ref="D57" si="80">COUNTIF(G57:G57,"*")</f>
        <v>0</v>
      </c>
      <c r="E57" s="38"/>
      <c r="F57" s="29"/>
      <c r="G57" s="20"/>
      <c r="H57" s="20"/>
      <c r="I57" s="21"/>
      <c r="J57" s="20"/>
      <c r="K57" s="20"/>
      <c r="L57" s="22"/>
      <c r="M57" s="66"/>
      <c r="N57" s="8"/>
      <c r="O57" s="47"/>
      <c r="P57" s="8"/>
      <c r="Q57" s="74"/>
      <c r="R57" s="80">
        <f t="shared" ref="R57" ca="1" si="81">(U57-E57)*T57</f>
        <v>0</v>
      </c>
      <c r="S57" s="65">
        <f t="shared" ref="S57" si="82">P57-E57</f>
        <v>0</v>
      </c>
      <c r="T57" s="12">
        <f t="shared" ref="T57" si="83">COUNTIF(O57,"не завершено")</f>
        <v>0</v>
      </c>
      <c r="U57" s="81">
        <f t="shared" ca="1" si="63"/>
        <v>42116</v>
      </c>
      <c r="V57" s="137"/>
    </row>
    <row r="58" spans="2:22" ht="39.950000000000003" customHeight="1">
      <c r="B58" s="136"/>
      <c r="C58" s="162" t="s">
        <v>115</v>
      </c>
      <c r="D58" s="86" t="s">
        <v>121</v>
      </c>
      <c r="E58" s="163">
        <f t="shared" ref="E58" si="84">SUM(D59:D60)</f>
        <v>0</v>
      </c>
      <c r="F58" s="85"/>
      <c r="G58" s="91"/>
      <c r="H58" s="91"/>
      <c r="I58" s="92"/>
      <c r="J58" s="91"/>
      <c r="K58" s="91"/>
      <c r="L58" s="165"/>
      <c r="M58" s="165"/>
      <c r="N58" s="165"/>
      <c r="O58" s="93"/>
      <c r="P58" s="93"/>
      <c r="Q58" s="94"/>
      <c r="R58" s="78"/>
      <c r="S58" s="23"/>
      <c r="T58" s="23"/>
      <c r="U58" s="79"/>
      <c r="V58" s="137"/>
    </row>
    <row r="59" spans="2:22" ht="39.950000000000003" customHeight="1">
      <c r="B59" s="136"/>
      <c r="C59" s="89"/>
      <c r="D59" s="18">
        <f t="shared" ref="D59" si="85">COUNTIF(G59:G59,"*")</f>
        <v>0</v>
      </c>
      <c r="E59" s="38"/>
      <c r="F59" s="29"/>
      <c r="G59" s="20"/>
      <c r="H59" s="20"/>
      <c r="I59" s="21"/>
      <c r="J59" s="20"/>
      <c r="K59" s="20"/>
      <c r="L59" s="22"/>
      <c r="M59" s="66"/>
      <c r="N59" s="8"/>
      <c r="O59" s="47"/>
      <c r="P59" s="8"/>
      <c r="Q59" s="74"/>
      <c r="R59" s="80">
        <f t="shared" ref="R59" ca="1" si="86">(U59-E59)*T59</f>
        <v>0</v>
      </c>
      <c r="S59" s="65">
        <f t="shared" ref="S59" si="87">P59-E59</f>
        <v>0</v>
      </c>
      <c r="T59" s="12">
        <f t="shared" ref="T59" si="88">COUNTIF(O59,"не завершено")</f>
        <v>0</v>
      </c>
      <c r="U59" s="81">
        <f t="shared" ca="1" si="63"/>
        <v>42116</v>
      </c>
      <c r="V59" s="137"/>
    </row>
    <row r="60" spans="2:22" ht="39.950000000000003" customHeight="1">
      <c r="B60" s="136"/>
      <c r="C60" s="162" t="s">
        <v>116</v>
      </c>
      <c r="D60" s="86" t="s">
        <v>121</v>
      </c>
      <c r="E60" s="163">
        <f t="shared" ref="E60" si="89">SUM(D61:D62)</f>
        <v>0</v>
      </c>
      <c r="F60" s="85"/>
      <c r="G60" s="91"/>
      <c r="H60" s="91"/>
      <c r="I60" s="92"/>
      <c r="J60" s="91"/>
      <c r="K60" s="91"/>
      <c r="L60" s="165"/>
      <c r="M60" s="165"/>
      <c r="N60" s="165"/>
      <c r="O60" s="93"/>
      <c r="P60" s="93"/>
      <c r="Q60" s="94"/>
      <c r="R60" s="78"/>
      <c r="S60" s="23"/>
      <c r="T60" s="23"/>
      <c r="U60" s="79"/>
      <c r="V60" s="137"/>
    </row>
    <row r="61" spans="2:22" ht="39.950000000000003" customHeight="1">
      <c r="B61" s="136"/>
      <c r="C61" s="89"/>
      <c r="D61" s="18">
        <f t="shared" ref="D61" si="90">COUNTIF(G61:G61,"*")</f>
        <v>0</v>
      </c>
      <c r="E61" s="38"/>
      <c r="F61" s="29"/>
      <c r="G61" s="20"/>
      <c r="H61" s="20"/>
      <c r="I61" s="21"/>
      <c r="J61" s="20"/>
      <c r="K61" s="20"/>
      <c r="L61" s="22"/>
      <c r="M61" s="66"/>
      <c r="N61" s="8"/>
      <c r="O61" s="47"/>
      <c r="P61" s="8"/>
      <c r="Q61" s="74"/>
      <c r="R61" s="80">
        <f t="shared" ref="R61" ca="1" si="91">(U61-E61)*T61</f>
        <v>0</v>
      </c>
      <c r="S61" s="65">
        <f t="shared" ref="S61" si="92">P61-E61</f>
        <v>0</v>
      </c>
      <c r="T61" s="12">
        <f t="shared" ref="T61" si="93">COUNTIF(O61,"не завершено")</f>
        <v>0</v>
      </c>
      <c r="U61" s="81">
        <f t="shared" ca="1" si="63"/>
        <v>42116</v>
      </c>
      <c r="V61" s="137"/>
    </row>
    <row r="62" spans="2:22" ht="39.950000000000003" customHeight="1">
      <c r="B62" s="136"/>
      <c r="C62" s="162" t="s">
        <v>117</v>
      </c>
      <c r="D62" s="86" t="s">
        <v>121</v>
      </c>
      <c r="E62" s="163">
        <f t="shared" ref="E62" si="94">SUM(D63:D64)</f>
        <v>0</v>
      </c>
      <c r="F62" s="85"/>
      <c r="G62" s="91"/>
      <c r="H62" s="91"/>
      <c r="I62" s="92"/>
      <c r="J62" s="91"/>
      <c r="K62" s="91"/>
      <c r="L62" s="165"/>
      <c r="M62" s="165"/>
      <c r="N62" s="165"/>
      <c r="O62" s="93"/>
      <c r="P62" s="93"/>
      <c r="Q62" s="94"/>
      <c r="R62" s="78"/>
      <c r="S62" s="23"/>
      <c r="T62" s="23"/>
      <c r="U62" s="79"/>
      <c r="V62" s="137"/>
    </row>
    <row r="63" spans="2:22" ht="39.950000000000003" customHeight="1">
      <c r="B63" s="136"/>
      <c r="C63" s="89"/>
      <c r="D63" s="18">
        <f t="shared" ref="D63" si="95">COUNTIF(G63:G63,"*")</f>
        <v>0</v>
      </c>
      <c r="E63" s="38"/>
      <c r="F63" s="29"/>
      <c r="G63" s="20"/>
      <c r="H63" s="20"/>
      <c r="I63" s="21"/>
      <c r="J63" s="20"/>
      <c r="K63" s="20"/>
      <c r="L63" s="22"/>
      <c r="M63" s="66"/>
      <c r="N63" s="8"/>
      <c r="O63" s="47"/>
      <c r="P63" s="8"/>
      <c r="Q63" s="74"/>
      <c r="R63" s="80">
        <f t="shared" ref="R63" ca="1" si="96">(U63-E63)*T63</f>
        <v>0</v>
      </c>
      <c r="S63" s="65">
        <f t="shared" ref="S63" si="97">P63-E63</f>
        <v>0</v>
      </c>
      <c r="T63" s="12">
        <f t="shared" ref="T63" si="98">COUNTIF(O63,"не завершено")</f>
        <v>0</v>
      </c>
      <c r="U63" s="81">
        <f t="shared" ca="1" si="63"/>
        <v>42116</v>
      </c>
      <c r="V63" s="137"/>
    </row>
    <row r="64" spans="2:22" ht="39.950000000000003" customHeight="1">
      <c r="B64" s="136"/>
      <c r="C64" s="162" t="s">
        <v>118</v>
      </c>
      <c r="D64" s="86" t="s">
        <v>121</v>
      </c>
      <c r="E64" s="163">
        <f t="shared" ref="E64" si="99">SUM(D65:D66)</f>
        <v>0</v>
      </c>
      <c r="F64" s="85"/>
      <c r="G64" s="91"/>
      <c r="H64" s="91"/>
      <c r="I64" s="92"/>
      <c r="J64" s="91"/>
      <c r="K64" s="91"/>
      <c r="L64" s="165"/>
      <c r="M64" s="165"/>
      <c r="N64" s="165"/>
      <c r="O64" s="93"/>
      <c r="P64" s="93"/>
      <c r="Q64" s="94"/>
      <c r="R64" s="78"/>
      <c r="S64" s="23"/>
      <c r="T64" s="23"/>
      <c r="U64" s="79"/>
      <c r="V64" s="137"/>
    </row>
    <row r="65" spans="2:22" ht="39.950000000000003" customHeight="1">
      <c r="B65" s="136"/>
      <c r="C65" s="89"/>
      <c r="D65" s="18">
        <f t="shared" ref="D65" si="100">COUNTIF(G65:G65,"*")</f>
        <v>0</v>
      </c>
      <c r="E65" s="38"/>
      <c r="F65" s="29"/>
      <c r="G65" s="20"/>
      <c r="H65" s="20"/>
      <c r="I65" s="21"/>
      <c r="J65" s="20"/>
      <c r="K65" s="20"/>
      <c r="L65" s="22"/>
      <c r="M65" s="66"/>
      <c r="N65" s="8"/>
      <c r="O65" s="47"/>
      <c r="P65" s="8"/>
      <c r="Q65" s="74"/>
      <c r="R65" s="80">
        <f t="shared" ref="R65" ca="1" si="101">(U65-E65)*T65</f>
        <v>0</v>
      </c>
      <c r="S65" s="65">
        <f t="shared" ref="S65" si="102">P65-E65</f>
        <v>0</v>
      </c>
      <c r="T65" s="12">
        <f t="shared" ref="T65" si="103">COUNTIF(O65,"не завершено")</f>
        <v>0</v>
      </c>
      <c r="U65" s="81">
        <f t="shared" ca="1" si="63"/>
        <v>42116</v>
      </c>
      <c r="V65" s="137"/>
    </row>
    <row r="66" spans="2:22" ht="39.950000000000003" customHeight="1">
      <c r="B66" s="136"/>
      <c r="C66" s="162" t="s">
        <v>119</v>
      </c>
      <c r="D66" s="86" t="s">
        <v>121</v>
      </c>
      <c r="E66" s="163">
        <f t="shared" ref="E66" si="104">SUM(D67:D68)</f>
        <v>0</v>
      </c>
      <c r="F66" s="85"/>
      <c r="G66" s="91"/>
      <c r="H66" s="91"/>
      <c r="I66" s="92"/>
      <c r="J66" s="91"/>
      <c r="K66" s="91"/>
      <c r="L66" s="165"/>
      <c r="M66" s="165"/>
      <c r="N66" s="165"/>
      <c r="O66" s="93"/>
      <c r="P66" s="93"/>
      <c r="Q66" s="94"/>
      <c r="R66" s="78"/>
      <c r="S66" s="23"/>
      <c r="T66" s="23"/>
      <c r="U66" s="79"/>
      <c r="V66" s="137"/>
    </row>
    <row r="67" spans="2:22" ht="39.950000000000003" customHeight="1">
      <c r="B67" s="136"/>
      <c r="C67" s="89"/>
      <c r="D67" s="18">
        <f t="shared" ref="D67" si="105">COUNTIF(G67:G67,"*")</f>
        <v>0</v>
      </c>
      <c r="E67" s="38"/>
      <c r="F67" s="29"/>
      <c r="G67" s="20"/>
      <c r="H67" s="20"/>
      <c r="I67" s="21"/>
      <c r="J67" s="20"/>
      <c r="K67" s="20"/>
      <c r="L67" s="22"/>
      <c r="M67" s="66"/>
      <c r="N67" s="8"/>
      <c r="O67" s="47"/>
      <c r="P67" s="8"/>
      <c r="Q67" s="74"/>
      <c r="R67" s="80">
        <f t="shared" ref="R67" ca="1" si="106">(U67-E67)*T67</f>
        <v>0</v>
      </c>
      <c r="S67" s="65">
        <f t="shared" ref="S67" si="107">P67-E67</f>
        <v>0</v>
      </c>
      <c r="T67" s="12">
        <f t="shared" ref="T67" si="108">COUNTIF(O67,"не завершено")</f>
        <v>0</v>
      </c>
      <c r="U67" s="81">
        <f t="shared" ca="1" si="63"/>
        <v>42116</v>
      </c>
      <c r="V67" s="137"/>
    </row>
    <row r="68" spans="2:22" ht="39.950000000000003" customHeight="1">
      <c r="B68" s="136"/>
      <c r="C68" s="162" t="s">
        <v>120</v>
      </c>
      <c r="D68" s="86" t="s">
        <v>121</v>
      </c>
      <c r="E68" s="163">
        <f t="shared" ref="E68" si="109">SUM(D69:D70)</f>
        <v>0</v>
      </c>
      <c r="F68" s="85"/>
      <c r="G68" s="91"/>
      <c r="H68" s="91"/>
      <c r="I68" s="92"/>
      <c r="J68" s="91"/>
      <c r="K68" s="91"/>
      <c r="L68" s="165"/>
      <c r="M68" s="165"/>
      <c r="N68" s="165"/>
      <c r="O68" s="93"/>
      <c r="P68" s="93"/>
      <c r="Q68" s="94"/>
      <c r="R68" s="78"/>
      <c r="S68" s="23"/>
      <c r="T68" s="23"/>
      <c r="U68" s="79"/>
      <c r="V68" s="137"/>
    </row>
    <row r="69" spans="2:22" ht="39.950000000000003" customHeight="1">
      <c r="B69" s="136"/>
      <c r="C69" s="89"/>
      <c r="D69" s="18">
        <f t="shared" ref="D69" si="110">COUNTIF(G69:G69,"*")</f>
        <v>0</v>
      </c>
      <c r="E69" s="38"/>
      <c r="F69" s="29"/>
      <c r="G69" s="20"/>
      <c r="H69" s="20"/>
      <c r="I69" s="21"/>
      <c r="J69" s="20"/>
      <c r="K69" s="20"/>
      <c r="L69" s="22"/>
      <c r="M69" s="66"/>
      <c r="N69" s="8"/>
      <c r="O69" s="47"/>
      <c r="P69" s="8"/>
      <c r="Q69" s="74"/>
      <c r="R69" s="80">
        <f t="shared" ref="R69" ca="1" si="111">(U69-E69)*T69</f>
        <v>0</v>
      </c>
      <c r="S69" s="65">
        <f t="shared" ref="S69" si="112">P69-E69</f>
        <v>0</v>
      </c>
      <c r="T69" s="12">
        <f t="shared" ref="T69" si="113">COUNTIF(O69,"не завершено")</f>
        <v>0</v>
      </c>
      <c r="U69" s="81">
        <f t="shared" ca="1" si="63"/>
        <v>42116</v>
      </c>
      <c r="V69" s="137"/>
    </row>
    <row r="70" spans="2:22" ht="39.950000000000003" customHeight="1">
      <c r="B70" s="136"/>
      <c r="C70" s="162" t="s">
        <v>122</v>
      </c>
      <c r="D70" s="86" t="s">
        <v>121</v>
      </c>
      <c r="E70" s="163">
        <f t="shared" ref="E70" si="114">SUM(D71:D72)</f>
        <v>0</v>
      </c>
      <c r="F70" s="85"/>
      <c r="G70" s="91"/>
      <c r="H70" s="91"/>
      <c r="I70" s="92"/>
      <c r="J70" s="91"/>
      <c r="K70" s="91"/>
      <c r="L70" s="165"/>
      <c r="M70" s="165"/>
      <c r="N70" s="165"/>
      <c r="O70" s="93"/>
      <c r="P70" s="93"/>
      <c r="Q70" s="94"/>
      <c r="R70" s="78"/>
      <c r="S70" s="23"/>
      <c r="T70" s="23"/>
      <c r="U70" s="79"/>
      <c r="V70" s="137"/>
    </row>
    <row r="71" spans="2:22" ht="39.950000000000003" customHeight="1" thickBot="1">
      <c r="B71" s="136"/>
      <c r="C71" s="89"/>
      <c r="D71" s="18">
        <f t="shared" ref="D71" si="115">COUNTIF(G71:G71,"*")</f>
        <v>0</v>
      </c>
      <c r="E71" s="38"/>
      <c r="F71" s="29"/>
      <c r="G71" s="20"/>
      <c r="H71" s="20"/>
      <c r="I71" s="21"/>
      <c r="J71" s="20"/>
      <c r="K71" s="20"/>
      <c r="L71" s="22"/>
      <c r="M71" s="66"/>
      <c r="N71" s="8"/>
      <c r="O71" s="47"/>
      <c r="P71" s="8"/>
      <c r="Q71" s="74"/>
      <c r="R71" s="80">
        <f t="shared" ref="R71" ca="1" si="116">(U71-E71)*T71</f>
        <v>0</v>
      </c>
      <c r="S71" s="65">
        <f t="shared" ref="S71" si="117">P71-E71</f>
        <v>0</v>
      </c>
      <c r="T71" s="12">
        <f t="shared" ref="T71" si="118">COUNTIF(O71,"не завершено")</f>
        <v>0</v>
      </c>
      <c r="U71" s="81">
        <f t="shared" ca="1" si="63"/>
        <v>42116</v>
      </c>
      <c r="V71" s="137"/>
    </row>
    <row r="72" spans="2:22" s="57" customFormat="1" ht="50.1" customHeight="1">
      <c r="B72" s="136"/>
      <c r="C72" s="177" t="s">
        <v>130</v>
      </c>
      <c r="D72" s="167" t="s">
        <v>121</v>
      </c>
      <c r="E72" s="168">
        <f>SUM(D73:D97)</f>
        <v>0</v>
      </c>
      <c r="F72" s="170"/>
      <c r="G72" s="170"/>
      <c r="H72" s="170"/>
      <c r="I72" s="171"/>
      <c r="J72" s="170"/>
      <c r="K72" s="170"/>
      <c r="L72" s="170"/>
      <c r="M72" s="170"/>
      <c r="N72" s="170"/>
      <c r="O72" s="173"/>
      <c r="P72" s="173"/>
      <c r="Q72" s="178"/>
      <c r="R72" s="174"/>
      <c r="S72" s="173"/>
      <c r="T72" s="173"/>
      <c r="U72" s="175"/>
      <c r="V72" s="137"/>
    </row>
    <row r="73" spans="2:22" s="57" customFormat="1" ht="39.950000000000003" customHeight="1">
      <c r="B73" s="136"/>
      <c r="C73" s="162" t="s">
        <v>123</v>
      </c>
      <c r="D73" s="86" t="s">
        <v>121</v>
      </c>
      <c r="E73" s="163">
        <f>SUM(D74:D75)</f>
        <v>0</v>
      </c>
      <c r="F73" s="85"/>
      <c r="G73" s="91"/>
      <c r="H73" s="91"/>
      <c r="I73" s="92"/>
      <c r="J73" s="91"/>
      <c r="K73" s="91"/>
      <c r="L73" s="165"/>
      <c r="M73" s="165"/>
      <c r="N73" s="165"/>
      <c r="O73" s="93"/>
      <c r="P73" s="93"/>
      <c r="Q73" s="94"/>
      <c r="R73" s="78"/>
      <c r="S73" s="23"/>
      <c r="T73" s="23"/>
      <c r="U73" s="79"/>
      <c r="V73" s="137"/>
    </row>
    <row r="74" spans="2:22" s="57" customFormat="1" ht="39.950000000000003" customHeight="1">
      <c r="B74" s="136"/>
      <c r="C74" s="89"/>
      <c r="D74" s="18">
        <f t="shared" ref="D74" si="119">COUNTIF(G74:G74,"*")</f>
        <v>0</v>
      </c>
      <c r="E74" s="38"/>
      <c r="F74" s="29"/>
      <c r="G74" s="20"/>
      <c r="H74" s="20"/>
      <c r="I74" s="21"/>
      <c r="J74" s="20"/>
      <c r="K74" s="20"/>
      <c r="L74" s="22"/>
      <c r="M74" s="66"/>
      <c r="N74" s="8"/>
      <c r="O74" s="47"/>
      <c r="P74" s="8"/>
      <c r="Q74" s="74"/>
      <c r="R74" s="80">
        <f ca="1">(U74-E74)*T74</f>
        <v>0</v>
      </c>
      <c r="S74" s="65">
        <f t="shared" ref="S74" si="120">P74-E74</f>
        <v>0</v>
      </c>
      <c r="T74" s="12">
        <f>COUNTIF(O74,"не завершено")</f>
        <v>0</v>
      </c>
      <c r="U74" s="81">
        <f t="shared" ref="U74:U96" ca="1" si="121">TODAY()</f>
        <v>42116</v>
      </c>
      <c r="V74" s="137"/>
    </row>
    <row r="75" spans="2:22" s="57" customFormat="1" ht="39.950000000000003" customHeight="1">
      <c r="B75" s="136"/>
      <c r="C75" s="162" t="s">
        <v>112</v>
      </c>
      <c r="D75" s="86" t="s">
        <v>121</v>
      </c>
      <c r="E75" s="163">
        <f t="shared" ref="E75" si="122">SUM(D76:D77)</f>
        <v>0</v>
      </c>
      <c r="F75" s="85"/>
      <c r="G75" s="91"/>
      <c r="H75" s="91"/>
      <c r="I75" s="92"/>
      <c r="J75" s="91"/>
      <c r="K75" s="91"/>
      <c r="L75" s="165"/>
      <c r="M75" s="165"/>
      <c r="N75" s="165"/>
      <c r="O75" s="93"/>
      <c r="P75" s="93"/>
      <c r="Q75" s="94"/>
      <c r="R75" s="78"/>
      <c r="S75" s="23"/>
      <c r="T75" s="23"/>
      <c r="U75" s="79"/>
      <c r="V75" s="137"/>
    </row>
    <row r="76" spans="2:22" s="57" customFormat="1" ht="39.950000000000003" customHeight="1">
      <c r="B76" s="136"/>
      <c r="C76" s="89"/>
      <c r="D76" s="18">
        <f t="shared" ref="D76" si="123">COUNTIF(G76:G76,"*")</f>
        <v>0</v>
      </c>
      <c r="E76" s="38"/>
      <c r="F76" s="29"/>
      <c r="G76" s="20"/>
      <c r="H76" s="20"/>
      <c r="I76" s="21"/>
      <c r="J76" s="20"/>
      <c r="K76" s="20"/>
      <c r="L76" s="22"/>
      <c r="M76" s="66"/>
      <c r="N76" s="8"/>
      <c r="O76" s="47"/>
      <c r="P76" s="8"/>
      <c r="Q76" s="74"/>
      <c r="R76" s="80">
        <f t="shared" ref="R76" ca="1" si="124">(U76-E76)*T76</f>
        <v>0</v>
      </c>
      <c r="S76" s="65">
        <f t="shared" ref="S76" si="125">P76-E76</f>
        <v>0</v>
      </c>
      <c r="T76" s="12">
        <f t="shared" ref="T76" si="126">COUNTIF(O76,"не завершено")</f>
        <v>0</v>
      </c>
      <c r="U76" s="81">
        <f t="shared" ca="1" si="121"/>
        <v>42116</v>
      </c>
      <c r="V76" s="137"/>
    </row>
    <row r="77" spans="2:22" s="57" customFormat="1" ht="39.950000000000003" customHeight="1">
      <c r="B77" s="136"/>
      <c r="C77" s="162" t="s">
        <v>111</v>
      </c>
      <c r="D77" s="86" t="s">
        <v>121</v>
      </c>
      <c r="E77" s="163">
        <f t="shared" ref="E77" si="127">SUM(D78:D79)</f>
        <v>0</v>
      </c>
      <c r="F77" s="85"/>
      <c r="G77" s="91"/>
      <c r="H77" s="91"/>
      <c r="I77" s="92"/>
      <c r="J77" s="91"/>
      <c r="K77" s="91"/>
      <c r="L77" s="165"/>
      <c r="M77" s="165"/>
      <c r="N77" s="165"/>
      <c r="O77" s="93"/>
      <c r="P77" s="93"/>
      <c r="Q77" s="94"/>
      <c r="R77" s="78"/>
      <c r="S77" s="23"/>
      <c r="T77" s="23"/>
      <c r="U77" s="79"/>
      <c r="V77" s="137"/>
    </row>
    <row r="78" spans="2:22" s="57" customFormat="1" ht="39.950000000000003" customHeight="1">
      <c r="B78" s="136"/>
      <c r="C78" s="89"/>
      <c r="D78" s="18">
        <f t="shared" ref="D78" si="128">COUNTIF(G78:G78,"*")</f>
        <v>0</v>
      </c>
      <c r="E78" s="38"/>
      <c r="F78" s="29"/>
      <c r="G78" s="20"/>
      <c r="H78" s="20"/>
      <c r="I78" s="21"/>
      <c r="J78" s="20"/>
      <c r="K78" s="20"/>
      <c r="L78" s="22"/>
      <c r="M78" s="66"/>
      <c r="N78" s="8"/>
      <c r="O78" s="47"/>
      <c r="P78" s="8"/>
      <c r="Q78" s="74"/>
      <c r="R78" s="80">
        <f t="shared" ref="R78" ca="1" si="129">(U78-E78)*T78</f>
        <v>0</v>
      </c>
      <c r="S78" s="65">
        <f t="shared" ref="S78" si="130">P78-E78</f>
        <v>0</v>
      </c>
      <c r="T78" s="12">
        <f t="shared" ref="T78" si="131">COUNTIF(O78,"не завершено")</f>
        <v>0</v>
      </c>
      <c r="U78" s="81">
        <f t="shared" ca="1" si="121"/>
        <v>42116</v>
      </c>
      <c r="V78" s="137"/>
    </row>
    <row r="79" spans="2:22" s="57" customFormat="1" ht="39.950000000000003" customHeight="1">
      <c r="B79" s="136"/>
      <c r="C79" s="162" t="s">
        <v>113</v>
      </c>
      <c r="D79" s="86" t="s">
        <v>121</v>
      </c>
      <c r="E79" s="163">
        <f t="shared" ref="E79" si="132">SUM(D80:D81)</f>
        <v>0</v>
      </c>
      <c r="F79" s="85"/>
      <c r="G79" s="91"/>
      <c r="H79" s="91"/>
      <c r="I79" s="92"/>
      <c r="J79" s="91"/>
      <c r="K79" s="91"/>
      <c r="L79" s="165"/>
      <c r="M79" s="165"/>
      <c r="N79" s="165"/>
      <c r="O79" s="93"/>
      <c r="P79" s="93"/>
      <c r="Q79" s="94"/>
      <c r="R79" s="78"/>
      <c r="S79" s="23"/>
      <c r="T79" s="23"/>
      <c r="U79" s="79"/>
      <c r="V79" s="137"/>
    </row>
    <row r="80" spans="2:22" s="57" customFormat="1" ht="39.950000000000003" customHeight="1">
      <c r="B80" s="136"/>
      <c r="C80" s="89"/>
      <c r="D80" s="18">
        <f t="shared" ref="D80" si="133">COUNTIF(G80:G80,"*")</f>
        <v>0</v>
      </c>
      <c r="E80" s="38"/>
      <c r="F80" s="29"/>
      <c r="G80" s="20"/>
      <c r="H80" s="20"/>
      <c r="I80" s="21"/>
      <c r="J80" s="20"/>
      <c r="K80" s="20"/>
      <c r="L80" s="22"/>
      <c r="M80" s="66"/>
      <c r="N80" s="8"/>
      <c r="O80" s="47"/>
      <c r="P80" s="8"/>
      <c r="Q80" s="74"/>
      <c r="R80" s="80">
        <f t="shared" ref="R80" ca="1" si="134">(U80-E80)*T80</f>
        <v>0</v>
      </c>
      <c r="S80" s="65">
        <f t="shared" ref="S80" si="135">P80-E80</f>
        <v>0</v>
      </c>
      <c r="T80" s="12">
        <f t="shared" ref="T80" si="136">COUNTIF(O80,"не завершено")</f>
        <v>0</v>
      </c>
      <c r="U80" s="81">
        <f t="shared" ca="1" si="121"/>
        <v>42116</v>
      </c>
      <c r="V80" s="137"/>
    </row>
    <row r="81" spans="2:22" s="57" customFormat="1" ht="39.950000000000003" customHeight="1">
      <c r="B81" s="136"/>
      <c r="C81" s="162" t="s">
        <v>114</v>
      </c>
      <c r="D81" s="86" t="s">
        <v>121</v>
      </c>
      <c r="E81" s="163">
        <f t="shared" ref="E81" si="137">SUM(D82:D83)</f>
        <v>0</v>
      </c>
      <c r="F81" s="85"/>
      <c r="G81" s="91"/>
      <c r="H81" s="91"/>
      <c r="I81" s="92"/>
      <c r="J81" s="91"/>
      <c r="K81" s="91"/>
      <c r="L81" s="165"/>
      <c r="M81" s="165"/>
      <c r="N81" s="165"/>
      <c r="O81" s="93"/>
      <c r="P81" s="93"/>
      <c r="Q81" s="94"/>
      <c r="R81" s="78"/>
      <c r="S81" s="23"/>
      <c r="T81" s="23"/>
      <c r="U81" s="79"/>
      <c r="V81" s="137"/>
    </row>
    <row r="82" spans="2:22" s="57" customFormat="1" ht="39.950000000000003" customHeight="1">
      <c r="B82" s="136"/>
      <c r="C82" s="89"/>
      <c r="D82" s="18">
        <f t="shared" ref="D82" si="138">COUNTIF(G82:G82,"*")</f>
        <v>0</v>
      </c>
      <c r="E82" s="38"/>
      <c r="F82" s="29"/>
      <c r="G82" s="20"/>
      <c r="H82" s="20"/>
      <c r="I82" s="21"/>
      <c r="J82" s="20"/>
      <c r="K82" s="20"/>
      <c r="L82" s="22"/>
      <c r="M82" s="66"/>
      <c r="N82" s="8"/>
      <c r="O82" s="47"/>
      <c r="P82" s="8"/>
      <c r="Q82" s="74"/>
      <c r="R82" s="80">
        <f t="shared" ref="R82" ca="1" si="139">(U82-E82)*T82</f>
        <v>0</v>
      </c>
      <c r="S82" s="65">
        <f t="shared" ref="S82" si="140">P82-E82</f>
        <v>0</v>
      </c>
      <c r="T82" s="12">
        <f t="shared" ref="T82" si="141">COUNTIF(O82,"не завершено")</f>
        <v>0</v>
      </c>
      <c r="U82" s="81">
        <f t="shared" ca="1" si="121"/>
        <v>42116</v>
      </c>
      <c r="V82" s="137"/>
    </row>
    <row r="83" spans="2:22" s="57" customFormat="1" ht="39.950000000000003" customHeight="1">
      <c r="B83" s="136"/>
      <c r="C83" s="162" t="s">
        <v>115</v>
      </c>
      <c r="D83" s="86" t="s">
        <v>121</v>
      </c>
      <c r="E83" s="163">
        <f t="shared" ref="E83" si="142">SUM(D84:D85)</f>
        <v>0</v>
      </c>
      <c r="F83" s="85"/>
      <c r="G83" s="91"/>
      <c r="H83" s="91"/>
      <c r="I83" s="92"/>
      <c r="J83" s="91"/>
      <c r="K83" s="91"/>
      <c r="L83" s="165"/>
      <c r="M83" s="165"/>
      <c r="N83" s="165"/>
      <c r="O83" s="93"/>
      <c r="P83" s="93"/>
      <c r="Q83" s="94"/>
      <c r="R83" s="78"/>
      <c r="S83" s="23"/>
      <c r="T83" s="23"/>
      <c r="U83" s="79"/>
      <c r="V83" s="137"/>
    </row>
    <row r="84" spans="2:22" s="57" customFormat="1" ht="39.950000000000003" customHeight="1">
      <c r="B84" s="136"/>
      <c r="C84" s="89"/>
      <c r="D84" s="18">
        <f t="shared" ref="D84" si="143">COUNTIF(G84:G84,"*")</f>
        <v>0</v>
      </c>
      <c r="E84" s="38"/>
      <c r="F84" s="29"/>
      <c r="G84" s="20"/>
      <c r="H84" s="20"/>
      <c r="I84" s="21"/>
      <c r="J84" s="20"/>
      <c r="K84" s="20"/>
      <c r="L84" s="22"/>
      <c r="M84" s="66"/>
      <c r="N84" s="8"/>
      <c r="O84" s="47"/>
      <c r="P84" s="8"/>
      <c r="Q84" s="74"/>
      <c r="R84" s="80">
        <f t="shared" ref="R84" ca="1" si="144">(U84-E84)*T84</f>
        <v>0</v>
      </c>
      <c r="S84" s="65">
        <f t="shared" ref="S84" si="145">P84-E84</f>
        <v>0</v>
      </c>
      <c r="T84" s="12">
        <f t="shared" ref="T84" si="146">COUNTIF(O84,"не завершено")</f>
        <v>0</v>
      </c>
      <c r="U84" s="81">
        <f t="shared" ca="1" si="121"/>
        <v>42116</v>
      </c>
      <c r="V84" s="137"/>
    </row>
    <row r="85" spans="2:22" s="57" customFormat="1" ht="39.950000000000003" customHeight="1">
      <c r="B85" s="136"/>
      <c r="C85" s="162" t="s">
        <v>116</v>
      </c>
      <c r="D85" s="86" t="s">
        <v>121</v>
      </c>
      <c r="E85" s="163">
        <f t="shared" ref="E85" si="147">SUM(D86:D87)</f>
        <v>0</v>
      </c>
      <c r="F85" s="85"/>
      <c r="G85" s="91"/>
      <c r="H85" s="91"/>
      <c r="I85" s="92"/>
      <c r="J85" s="91"/>
      <c r="K85" s="91"/>
      <c r="L85" s="165"/>
      <c r="M85" s="165"/>
      <c r="N85" s="165"/>
      <c r="O85" s="93"/>
      <c r="P85" s="93"/>
      <c r="Q85" s="94"/>
      <c r="R85" s="78"/>
      <c r="S85" s="23"/>
      <c r="T85" s="23"/>
      <c r="U85" s="79"/>
      <c r="V85" s="137"/>
    </row>
    <row r="86" spans="2:22" s="57" customFormat="1" ht="39.950000000000003" customHeight="1">
      <c r="B86" s="136"/>
      <c r="C86" s="89"/>
      <c r="D86" s="18">
        <f t="shared" ref="D86" si="148">COUNTIF(G86:G86,"*")</f>
        <v>0</v>
      </c>
      <c r="E86" s="38"/>
      <c r="F86" s="29"/>
      <c r="G86" s="20"/>
      <c r="H86" s="20"/>
      <c r="I86" s="21"/>
      <c r="J86" s="20"/>
      <c r="K86" s="20"/>
      <c r="L86" s="22"/>
      <c r="M86" s="66"/>
      <c r="N86" s="8"/>
      <c r="O86" s="47"/>
      <c r="P86" s="8"/>
      <c r="Q86" s="74"/>
      <c r="R86" s="80">
        <f t="shared" ref="R86" ca="1" si="149">(U86-E86)*T86</f>
        <v>0</v>
      </c>
      <c r="S86" s="65">
        <f t="shared" ref="S86" si="150">P86-E86</f>
        <v>0</v>
      </c>
      <c r="T86" s="12">
        <f t="shared" ref="T86" si="151">COUNTIF(O86,"не завершено")</f>
        <v>0</v>
      </c>
      <c r="U86" s="81">
        <f t="shared" ca="1" si="121"/>
        <v>42116</v>
      </c>
      <c r="V86" s="137"/>
    </row>
    <row r="87" spans="2:22" s="57" customFormat="1" ht="39.950000000000003" customHeight="1">
      <c r="B87" s="136"/>
      <c r="C87" s="162" t="s">
        <v>117</v>
      </c>
      <c r="D87" s="86" t="s">
        <v>121</v>
      </c>
      <c r="E87" s="163">
        <f t="shared" ref="E87" si="152">SUM(D88:D89)</f>
        <v>0</v>
      </c>
      <c r="F87" s="85"/>
      <c r="G87" s="91"/>
      <c r="H87" s="91"/>
      <c r="I87" s="92"/>
      <c r="J87" s="91"/>
      <c r="K87" s="91"/>
      <c r="L87" s="165"/>
      <c r="M87" s="165"/>
      <c r="N87" s="165"/>
      <c r="O87" s="93"/>
      <c r="P87" s="93"/>
      <c r="Q87" s="94"/>
      <c r="R87" s="78"/>
      <c r="S87" s="23"/>
      <c r="T87" s="23"/>
      <c r="U87" s="79"/>
      <c r="V87" s="137"/>
    </row>
    <row r="88" spans="2:22" s="57" customFormat="1" ht="39.950000000000003" customHeight="1">
      <c r="B88" s="136"/>
      <c r="C88" s="89"/>
      <c r="D88" s="18">
        <f t="shared" ref="D88" si="153">COUNTIF(G88:G88,"*")</f>
        <v>0</v>
      </c>
      <c r="E88" s="38"/>
      <c r="F88" s="29"/>
      <c r="G88" s="20"/>
      <c r="H88" s="20"/>
      <c r="I88" s="21"/>
      <c r="J88" s="20"/>
      <c r="K88" s="20"/>
      <c r="L88" s="22"/>
      <c r="M88" s="66"/>
      <c r="N88" s="8"/>
      <c r="O88" s="47"/>
      <c r="P88" s="8"/>
      <c r="Q88" s="74"/>
      <c r="R88" s="80">
        <f t="shared" ref="R88" ca="1" si="154">(U88-E88)*T88</f>
        <v>0</v>
      </c>
      <c r="S88" s="65">
        <f t="shared" ref="S88" si="155">P88-E88</f>
        <v>0</v>
      </c>
      <c r="T88" s="12">
        <f t="shared" ref="T88" si="156">COUNTIF(O88,"не завершено")</f>
        <v>0</v>
      </c>
      <c r="U88" s="81">
        <f t="shared" ca="1" si="121"/>
        <v>42116</v>
      </c>
      <c r="V88" s="137"/>
    </row>
    <row r="89" spans="2:22" s="57" customFormat="1" ht="39.950000000000003" customHeight="1">
      <c r="B89" s="136"/>
      <c r="C89" s="162" t="s">
        <v>118</v>
      </c>
      <c r="D89" s="86" t="s">
        <v>121</v>
      </c>
      <c r="E89" s="163">
        <f t="shared" ref="E89" si="157">SUM(D90:D91)</f>
        <v>0</v>
      </c>
      <c r="F89" s="85"/>
      <c r="G89" s="91"/>
      <c r="H89" s="91"/>
      <c r="I89" s="92"/>
      <c r="J89" s="91"/>
      <c r="K89" s="91"/>
      <c r="L89" s="165"/>
      <c r="M89" s="165"/>
      <c r="N89" s="165"/>
      <c r="O89" s="93"/>
      <c r="P89" s="93"/>
      <c r="Q89" s="94"/>
      <c r="R89" s="78"/>
      <c r="S89" s="23"/>
      <c r="T89" s="23"/>
      <c r="U89" s="79"/>
      <c r="V89" s="137"/>
    </row>
    <row r="90" spans="2:22" s="57" customFormat="1" ht="39.950000000000003" customHeight="1">
      <c r="B90" s="136"/>
      <c r="C90" s="89"/>
      <c r="D90" s="18">
        <f t="shared" ref="D90" si="158">COUNTIF(G90:G90,"*")</f>
        <v>0</v>
      </c>
      <c r="E90" s="38"/>
      <c r="F90" s="29"/>
      <c r="G90" s="20"/>
      <c r="H90" s="20"/>
      <c r="I90" s="21"/>
      <c r="J90" s="20"/>
      <c r="K90" s="20"/>
      <c r="L90" s="22"/>
      <c r="M90" s="66"/>
      <c r="N90" s="8"/>
      <c r="O90" s="47"/>
      <c r="P90" s="8"/>
      <c r="Q90" s="74"/>
      <c r="R90" s="80">
        <f t="shared" ref="R90" ca="1" si="159">(U90-E90)*T90</f>
        <v>0</v>
      </c>
      <c r="S90" s="65">
        <f t="shared" ref="S90" si="160">P90-E90</f>
        <v>0</v>
      </c>
      <c r="T90" s="12">
        <f t="shared" ref="T90" si="161">COUNTIF(O90,"не завершено")</f>
        <v>0</v>
      </c>
      <c r="U90" s="81">
        <f t="shared" ca="1" si="121"/>
        <v>42116</v>
      </c>
      <c r="V90" s="137"/>
    </row>
    <row r="91" spans="2:22" s="57" customFormat="1" ht="39.950000000000003" customHeight="1">
      <c r="B91" s="136"/>
      <c r="C91" s="162" t="s">
        <v>119</v>
      </c>
      <c r="D91" s="86" t="s">
        <v>121</v>
      </c>
      <c r="E91" s="163">
        <f t="shared" ref="E91" si="162">SUM(D92:D93)</f>
        <v>0</v>
      </c>
      <c r="F91" s="85"/>
      <c r="G91" s="91"/>
      <c r="H91" s="91"/>
      <c r="I91" s="92"/>
      <c r="J91" s="91"/>
      <c r="K91" s="91"/>
      <c r="L91" s="165"/>
      <c r="M91" s="165"/>
      <c r="N91" s="165"/>
      <c r="O91" s="93"/>
      <c r="P91" s="93"/>
      <c r="Q91" s="94"/>
      <c r="R91" s="78"/>
      <c r="S91" s="23"/>
      <c r="T91" s="23"/>
      <c r="U91" s="79"/>
      <c r="V91" s="137"/>
    </row>
    <row r="92" spans="2:22" s="57" customFormat="1" ht="39.950000000000003" customHeight="1">
      <c r="B92" s="136"/>
      <c r="C92" s="89"/>
      <c r="D92" s="18">
        <f t="shared" ref="D92" si="163">COUNTIF(G92:G92,"*")</f>
        <v>0</v>
      </c>
      <c r="E92" s="38"/>
      <c r="F92" s="29"/>
      <c r="G92" s="20"/>
      <c r="H92" s="20"/>
      <c r="I92" s="21"/>
      <c r="J92" s="20"/>
      <c r="K92" s="20"/>
      <c r="L92" s="22"/>
      <c r="M92" s="66"/>
      <c r="N92" s="8"/>
      <c r="O92" s="47"/>
      <c r="P92" s="8"/>
      <c r="Q92" s="74"/>
      <c r="R92" s="80">
        <f t="shared" ref="R92" ca="1" si="164">(U92-E92)*T92</f>
        <v>0</v>
      </c>
      <c r="S92" s="65">
        <f t="shared" ref="S92" si="165">P92-E92</f>
        <v>0</v>
      </c>
      <c r="T92" s="12">
        <f t="shared" ref="T92" si="166">COUNTIF(O92,"не завершено")</f>
        <v>0</v>
      </c>
      <c r="U92" s="81">
        <f t="shared" ca="1" si="121"/>
        <v>42116</v>
      </c>
      <c r="V92" s="137"/>
    </row>
    <row r="93" spans="2:22" s="57" customFormat="1" ht="39.950000000000003" customHeight="1">
      <c r="B93" s="136"/>
      <c r="C93" s="162" t="s">
        <v>120</v>
      </c>
      <c r="D93" s="86" t="s">
        <v>121</v>
      </c>
      <c r="E93" s="163">
        <f t="shared" ref="E93" si="167">SUM(D94:D95)</f>
        <v>0</v>
      </c>
      <c r="F93" s="85"/>
      <c r="G93" s="91"/>
      <c r="H93" s="91"/>
      <c r="I93" s="92"/>
      <c r="J93" s="91"/>
      <c r="K93" s="91"/>
      <c r="L93" s="165"/>
      <c r="M93" s="165"/>
      <c r="N93" s="165"/>
      <c r="O93" s="93"/>
      <c r="P93" s="93"/>
      <c r="Q93" s="94"/>
      <c r="R93" s="78"/>
      <c r="S93" s="23"/>
      <c r="T93" s="23"/>
      <c r="U93" s="79"/>
      <c r="V93" s="137"/>
    </row>
    <row r="94" spans="2:22" s="57" customFormat="1" ht="39.950000000000003" customHeight="1">
      <c r="B94" s="136"/>
      <c r="C94" s="89"/>
      <c r="D94" s="18">
        <f t="shared" ref="D94" si="168">COUNTIF(G94:G94,"*")</f>
        <v>0</v>
      </c>
      <c r="E94" s="38"/>
      <c r="F94" s="29"/>
      <c r="G94" s="20"/>
      <c r="H94" s="20"/>
      <c r="I94" s="21"/>
      <c r="J94" s="20"/>
      <c r="K94" s="20"/>
      <c r="L94" s="22"/>
      <c r="M94" s="66"/>
      <c r="N94" s="8"/>
      <c r="O94" s="47"/>
      <c r="P94" s="8"/>
      <c r="Q94" s="74"/>
      <c r="R94" s="80">
        <f t="shared" ref="R94" ca="1" si="169">(U94-E94)*T94</f>
        <v>0</v>
      </c>
      <c r="S94" s="65">
        <f t="shared" ref="S94" si="170">P94-E94</f>
        <v>0</v>
      </c>
      <c r="T94" s="12">
        <f t="shared" ref="T94" si="171">COUNTIF(O94,"не завершено")</f>
        <v>0</v>
      </c>
      <c r="U94" s="81">
        <f t="shared" ca="1" si="121"/>
        <v>42116</v>
      </c>
      <c r="V94" s="137"/>
    </row>
    <row r="95" spans="2:22" s="57" customFormat="1" ht="39.950000000000003" customHeight="1">
      <c r="B95" s="136"/>
      <c r="C95" s="162" t="s">
        <v>122</v>
      </c>
      <c r="D95" s="86" t="s">
        <v>121</v>
      </c>
      <c r="E95" s="163">
        <f t="shared" ref="E95" si="172">SUM(D96:D97)</f>
        <v>0</v>
      </c>
      <c r="F95" s="85"/>
      <c r="G95" s="91"/>
      <c r="H95" s="91"/>
      <c r="I95" s="92"/>
      <c r="J95" s="91"/>
      <c r="K95" s="91"/>
      <c r="L95" s="165"/>
      <c r="M95" s="165"/>
      <c r="N95" s="165"/>
      <c r="O95" s="93"/>
      <c r="P95" s="93"/>
      <c r="Q95" s="94"/>
      <c r="R95" s="78"/>
      <c r="S95" s="23"/>
      <c r="T95" s="23"/>
      <c r="U95" s="79"/>
      <c r="V95" s="137"/>
    </row>
    <row r="96" spans="2:22" s="57" customFormat="1" ht="39.950000000000003" customHeight="1" thickBot="1">
      <c r="B96" s="136"/>
      <c r="C96" s="89"/>
      <c r="D96" s="18">
        <f t="shared" ref="D96" si="173">COUNTIF(G96:G96,"*")</f>
        <v>0</v>
      </c>
      <c r="E96" s="38"/>
      <c r="F96" s="29"/>
      <c r="G96" s="20"/>
      <c r="H96" s="20"/>
      <c r="I96" s="21"/>
      <c r="J96" s="20"/>
      <c r="K96" s="20"/>
      <c r="L96" s="22"/>
      <c r="M96" s="66"/>
      <c r="N96" s="8"/>
      <c r="O96" s="47"/>
      <c r="P96" s="8"/>
      <c r="Q96" s="74"/>
      <c r="R96" s="80">
        <f t="shared" ref="R96" ca="1" si="174">(U96-E96)*T96</f>
        <v>0</v>
      </c>
      <c r="S96" s="65">
        <f t="shared" ref="S96" si="175">P96-E96</f>
        <v>0</v>
      </c>
      <c r="T96" s="12">
        <f t="shared" ref="T96" si="176">COUNTIF(O96,"не завершено")</f>
        <v>0</v>
      </c>
      <c r="U96" s="81">
        <f t="shared" ca="1" si="121"/>
        <v>42116</v>
      </c>
      <c r="V96" s="137"/>
    </row>
    <row r="97" spans="2:22" s="57" customFormat="1" ht="50.1" customHeight="1">
      <c r="B97" s="136"/>
      <c r="C97" s="177" t="s">
        <v>131</v>
      </c>
      <c r="D97" s="167" t="s">
        <v>121</v>
      </c>
      <c r="E97" s="168">
        <f>SUM(D98:D122)</f>
        <v>0</v>
      </c>
      <c r="F97" s="170"/>
      <c r="G97" s="170"/>
      <c r="H97" s="170"/>
      <c r="I97" s="171"/>
      <c r="J97" s="170"/>
      <c r="K97" s="170"/>
      <c r="L97" s="170"/>
      <c r="M97" s="170"/>
      <c r="N97" s="170"/>
      <c r="O97" s="173"/>
      <c r="P97" s="173"/>
      <c r="Q97" s="178"/>
      <c r="R97" s="174"/>
      <c r="S97" s="173"/>
      <c r="T97" s="173"/>
      <c r="U97" s="175"/>
      <c r="V97" s="137"/>
    </row>
    <row r="98" spans="2:22" s="57" customFormat="1" ht="39.950000000000003" customHeight="1">
      <c r="B98" s="136"/>
      <c r="C98" s="162" t="s">
        <v>123</v>
      </c>
      <c r="D98" s="86" t="s">
        <v>121</v>
      </c>
      <c r="E98" s="163">
        <f>SUM(D99:D100)</f>
        <v>0</v>
      </c>
      <c r="F98" s="85"/>
      <c r="G98" s="91"/>
      <c r="H98" s="91"/>
      <c r="I98" s="92"/>
      <c r="J98" s="91"/>
      <c r="K98" s="91"/>
      <c r="L98" s="165"/>
      <c r="M98" s="165"/>
      <c r="N98" s="165"/>
      <c r="O98" s="93"/>
      <c r="P98" s="93"/>
      <c r="Q98" s="94"/>
      <c r="R98" s="78"/>
      <c r="S98" s="23"/>
      <c r="T98" s="23"/>
      <c r="U98" s="79"/>
      <c r="V98" s="137"/>
    </row>
    <row r="99" spans="2:22" s="57" customFormat="1" ht="39.950000000000003" customHeight="1">
      <c r="B99" s="136"/>
      <c r="C99" s="89"/>
      <c r="D99" s="18">
        <f t="shared" ref="D99" si="177">COUNTIF(G99:G99,"*")</f>
        <v>0</v>
      </c>
      <c r="E99" s="38"/>
      <c r="F99" s="29"/>
      <c r="G99" s="20"/>
      <c r="H99" s="20"/>
      <c r="I99" s="21"/>
      <c r="J99" s="20"/>
      <c r="K99" s="20"/>
      <c r="L99" s="22"/>
      <c r="M99" s="66"/>
      <c r="N99" s="8"/>
      <c r="O99" s="47"/>
      <c r="P99" s="8"/>
      <c r="Q99" s="74"/>
      <c r="R99" s="80">
        <f ca="1">(U99-E99)*T99</f>
        <v>0</v>
      </c>
      <c r="S99" s="65">
        <f t="shared" ref="S99" si="178">P99-E99</f>
        <v>0</v>
      </c>
      <c r="T99" s="12">
        <f>COUNTIF(O99,"не завершено")</f>
        <v>0</v>
      </c>
      <c r="U99" s="81">
        <f t="shared" ref="U99:U121" ca="1" si="179">TODAY()</f>
        <v>42116</v>
      </c>
      <c r="V99" s="137"/>
    </row>
    <row r="100" spans="2:22" s="57" customFormat="1" ht="39.950000000000003" customHeight="1">
      <c r="B100" s="136"/>
      <c r="C100" s="162" t="s">
        <v>112</v>
      </c>
      <c r="D100" s="86" t="s">
        <v>121</v>
      </c>
      <c r="E100" s="163">
        <f t="shared" ref="E100" si="180">SUM(D101:D102)</f>
        <v>0</v>
      </c>
      <c r="F100" s="85"/>
      <c r="G100" s="91"/>
      <c r="H100" s="91"/>
      <c r="I100" s="92"/>
      <c r="J100" s="91"/>
      <c r="K100" s="91"/>
      <c r="L100" s="165"/>
      <c r="M100" s="165"/>
      <c r="N100" s="165"/>
      <c r="O100" s="93"/>
      <c r="P100" s="93"/>
      <c r="Q100" s="94"/>
      <c r="R100" s="78"/>
      <c r="S100" s="23"/>
      <c r="T100" s="23"/>
      <c r="U100" s="79"/>
      <c r="V100" s="137"/>
    </row>
    <row r="101" spans="2:22" s="57" customFormat="1" ht="39.950000000000003" customHeight="1">
      <c r="B101" s="136"/>
      <c r="C101" s="89"/>
      <c r="D101" s="18">
        <f t="shared" ref="D101" si="181">COUNTIF(G101:G101,"*")</f>
        <v>0</v>
      </c>
      <c r="E101" s="38"/>
      <c r="F101" s="29"/>
      <c r="G101" s="20"/>
      <c r="H101" s="20"/>
      <c r="I101" s="21"/>
      <c r="J101" s="20"/>
      <c r="K101" s="20"/>
      <c r="L101" s="22"/>
      <c r="M101" s="66"/>
      <c r="N101" s="8"/>
      <c r="O101" s="47"/>
      <c r="P101" s="8"/>
      <c r="Q101" s="74"/>
      <c r="R101" s="80">
        <f t="shared" ref="R101" ca="1" si="182">(U101-E101)*T101</f>
        <v>0</v>
      </c>
      <c r="S101" s="65">
        <f t="shared" ref="S101" si="183">P101-E101</f>
        <v>0</v>
      </c>
      <c r="T101" s="12">
        <f t="shared" ref="T101" si="184">COUNTIF(O101,"не завершено")</f>
        <v>0</v>
      </c>
      <c r="U101" s="81">
        <f t="shared" ca="1" si="179"/>
        <v>42116</v>
      </c>
      <c r="V101" s="137"/>
    </row>
    <row r="102" spans="2:22" s="57" customFormat="1" ht="39.950000000000003" customHeight="1">
      <c r="B102" s="136"/>
      <c r="C102" s="162" t="s">
        <v>111</v>
      </c>
      <c r="D102" s="86" t="s">
        <v>121</v>
      </c>
      <c r="E102" s="163">
        <f t="shared" ref="E102" si="185">SUM(D103:D104)</f>
        <v>0</v>
      </c>
      <c r="F102" s="85"/>
      <c r="G102" s="91"/>
      <c r="H102" s="91"/>
      <c r="I102" s="92"/>
      <c r="J102" s="91"/>
      <c r="K102" s="91"/>
      <c r="L102" s="165"/>
      <c r="M102" s="165"/>
      <c r="N102" s="165"/>
      <c r="O102" s="93"/>
      <c r="P102" s="93"/>
      <c r="Q102" s="94"/>
      <c r="R102" s="78"/>
      <c r="S102" s="23"/>
      <c r="T102" s="23"/>
      <c r="U102" s="79"/>
      <c r="V102" s="137"/>
    </row>
    <row r="103" spans="2:22" s="57" customFormat="1" ht="39.950000000000003" customHeight="1">
      <c r="B103" s="136"/>
      <c r="C103" s="89"/>
      <c r="D103" s="18">
        <f t="shared" ref="D103" si="186">COUNTIF(G103:G103,"*")</f>
        <v>0</v>
      </c>
      <c r="E103" s="38"/>
      <c r="F103" s="29"/>
      <c r="G103" s="20"/>
      <c r="H103" s="20"/>
      <c r="I103" s="21"/>
      <c r="J103" s="20"/>
      <c r="K103" s="20"/>
      <c r="L103" s="22"/>
      <c r="M103" s="66"/>
      <c r="N103" s="8"/>
      <c r="O103" s="47"/>
      <c r="P103" s="8"/>
      <c r="Q103" s="74"/>
      <c r="R103" s="80">
        <f t="shared" ref="R103" ca="1" si="187">(U103-E103)*T103</f>
        <v>0</v>
      </c>
      <c r="S103" s="65">
        <f t="shared" ref="S103" si="188">P103-E103</f>
        <v>0</v>
      </c>
      <c r="T103" s="12">
        <f t="shared" ref="T103" si="189">COUNTIF(O103,"не завершено")</f>
        <v>0</v>
      </c>
      <c r="U103" s="81">
        <f t="shared" ca="1" si="179"/>
        <v>42116</v>
      </c>
      <c r="V103" s="137"/>
    </row>
    <row r="104" spans="2:22" s="57" customFormat="1" ht="39.950000000000003" customHeight="1">
      <c r="B104" s="136"/>
      <c r="C104" s="162" t="s">
        <v>113</v>
      </c>
      <c r="D104" s="86" t="s">
        <v>121</v>
      </c>
      <c r="E104" s="163">
        <f t="shared" ref="E104" si="190">SUM(D105:D106)</f>
        <v>0</v>
      </c>
      <c r="F104" s="85"/>
      <c r="G104" s="91"/>
      <c r="H104" s="91"/>
      <c r="I104" s="92"/>
      <c r="J104" s="91"/>
      <c r="K104" s="91"/>
      <c r="L104" s="165"/>
      <c r="M104" s="165"/>
      <c r="N104" s="165"/>
      <c r="O104" s="93"/>
      <c r="P104" s="93"/>
      <c r="Q104" s="94"/>
      <c r="R104" s="78"/>
      <c r="S104" s="23"/>
      <c r="T104" s="23"/>
      <c r="U104" s="79"/>
      <c r="V104" s="137"/>
    </row>
    <row r="105" spans="2:22" s="57" customFormat="1" ht="39.950000000000003" customHeight="1">
      <c r="B105" s="136"/>
      <c r="C105" s="89"/>
      <c r="D105" s="18">
        <f t="shared" ref="D105" si="191">COUNTIF(G105:G105,"*")</f>
        <v>0</v>
      </c>
      <c r="E105" s="38"/>
      <c r="F105" s="29"/>
      <c r="G105" s="20"/>
      <c r="H105" s="20"/>
      <c r="I105" s="21"/>
      <c r="J105" s="20"/>
      <c r="K105" s="20"/>
      <c r="L105" s="22"/>
      <c r="M105" s="66"/>
      <c r="N105" s="8"/>
      <c r="O105" s="47"/>
      <c r="P105" s="8"/>
      <c r="Q105" s="74"/>
      <c r="R105" s="80">
        <f t="shared" ref="R105" ca="1" si="192">(U105-E105)*T105</f>
        <v>0</v>
      </c>
      <c r="S105" s="65">
        <f t="shared" ref="S105" si="193">P105-E105</f>
        <v>0</v>
      </c>
      <c r="T105" s="12">
        <f t="shared" ref="T105" si="194">COUNTIF(O105,"не завершено")</f>
        <v>0</v>
      </c>
      <c r="U105" s="81">
        <f t="shared" ca="1" si="179"/>
        <v>42116</v>
      </c>
      <c r="V105" s="137"/>
    </row>
    <row r="106" spans="2:22" s="57" customFormat="1" ht="39.950000000000003" customHeight="1">
      <c r="B106" s="136"/>
      <c r="C106" s="162" t="s">
        <v>114</v>
      </c>
      <c r="D106" s="86" t="s">
        <v>121</v>
      </c>
      <c r="E106" s="163">
        <f t="shared" ref="E106" si="195">SUM(D107:D108)</f>
        <v>0</v>
      </c>
      <c r="F106" s="85"/>
      <c r="G106" s="91"/>
      <c r="H106" s="91"/>
      <c r="I106" s="92"/>
      <c r="J106" s="91"/>
      <c r="K106" s="91"/>
      <c r="L106" s="165"/>
      <c r="M106" s="165"/>
      <c r="N106" s="165"/>
      <c r="O106" s="93"/>
      <c r="P106" s="93"/>
      <c r="Q106" s="94"/>
      <c r="R106" s="78"/>
      <c r="S106" s="23"/>
      <c r="T106" s="23"/>
      <c r="U106" s="79"/>
      <c r="V106" s="137"/>
    </row>
    <row r="107" spans="2:22" s="57" customFormat="1" ht="39.950000000000003" customHeight="1">
      <c r="B107" s="136"/>
      <c r="C107" s="89"/>
      <c r="D107" s="18">
        <f t="shared" ref="D107" si="196">COUNTIF(G107:G107,"*")</f>
        <v>0</v>
      </c>
      <c r="E107" s="38"/>
      <c r="F107" s="29"/>
      <c r="G107" s="20"/>
      <c r="H107" s="20"/>
      <c r="I107" s="21"/>
      <c r="J107" s="20"/>
      <c r="K107" s="20"/>
      <c r="L107" s="22"/>
      <c r="M107" s="66"/>
      <c r="N107" s="8"/>
      <c r="O107" s="47"/>
      <c r="P107" s="8"/>
      <c r="Q107" s="74"/>
      <c r="R107" s="80">
        <f t="shared" ref="R107" ca="1" si="197">(U107-E107)*T107</f>
        <v>0</v>
      </c>
      <c r="S107" s="65">
        <f t="shared" ref="S107" si="198">P107-E107</f>
        <v>0</v>
      </c>
      <c r="T107" s="12">
        <f t="shared" ref="T107" si="199">COUNTIF(O107,"не завершено")</f>
        <v>0</v>
      </c>
      <c r="U107" s="81">
        <f t="shared" ca="1" si="179"/>
        <v>42116</v>
      </c>
      <c r="V107" s="137"/>
    </row>
    <row r="108" spans="2:22" s="57" customFormat="1" ht="39.950000000000003" customHeight="1">
      <c r="B108" s="136"/>
      <c r="C108" s="162" t="s">
        <v>115</v>
      </c>
      <c r="D108" s="86" t="s">
        <v>121</v>
      </c>
      <c r="E108" s="163">
        <f t="shared" ref="E108" si="200">SUM(D109:D110)</f>
        <v>0</v>
      </c>
      <c r="F108" s="85"/>
      <c r="G108" s="91"/>
      <c r="H108" s="91"/>
      <c r="I108" s="92"/>
      <c r="J108" s="91"/>
      <c r="K108" s="91"/>
      <c r="L108" s="165"/>
      <c r="M108" s="165"/>
      <c r="N108" s="165"/>
      <c r="O108" s="93"/>
      <c r="P108" s="93"/>
      <c r="Q108" s="94"/>
      <c r="R108" s="78"/>
      <c r="S108" s="23"/>
      <c r="T108" s="23"/>
      <c r="U108" s="79"/>
      <c r="V108" s="137"/>
    </row>
    <row r="109" spans="2:22" s="57" customFormat="1" ht="39.950000000000003" customHeight="1">
      <c r="B109" s="136"/>
      <c r="C109" s="89"/>
      <c r="D109" s="18">
        <f t="shared" ref="D109" si="201">COUNTIF(G109:G109,"*")</f>
        <v>0</v>
      </c>
      <c r="E109" s="38"/>
      <c r="F109" s="29"/>
      <c r="G109" s="20"/>
      <c r="H109" s="20"/>
      <c r="I109" s="21"/>
      <c r="J109" s="20"/>
      <c r="K109" s="20"/>
      <c r="L109" s="22"/>
      <c r="M109" s="66"/>
      <c r="N109" s="8"/>
      <c r="O109" s="47"/>
      <c r="P109" s="8"/>
      <c r="Q109" s="74"/>
      <c r="R109" s="80">
        <f t="shared" ref="R109" ca="1" si="202">(U109-E109)*T109</f>
        <v>0</v>
      </c>
      <c r="S109" s="65">
        <f t="shared" ref="S109" si="203">P109-E109</f>
        <v>0</v>
      </c>
      <c r="T109" s="12">
        <f t="shared" ref="T109" si="204">COUNTIF(O109,"не завершено")</f>
        <v>0</v>
      </c>
      <c r="U109" s="81">
        <f t="shared" ca="1" si="179"/>
        <v>42116</v>
      </c>
      <c r="V109" s="137"/>
    </row>
    <row r="110" spans="2:22" s="57" customFormat="1" ht="39.950000000000003" customHeight="1">
      <c r="B110" s="136"/>
      <c r="C110" s="162" t="s">
        <v>116</v>
      </c>
      <c r="D110" s="86" t="s">
        <v>121</v>
      </c>
      <c r="E110" s="163">
        <f t="shared" ref="E110" si="205">SUM(D111:D112)</f>
        <v>0</v>
      </c>
      <c r="F110" s="85"/>
      <c r="G110" s="91"/>
      <c r="H110" s="91"/>
      <c r="I110" s="92"/>
      <c r="J110" s="91"/>
      <c r="K110" s="91"/>
      <c r="L110" s="165"/>
      <c r="M110" s="165"/>
      <c r="N110" s="165"/>
      <c r="O110" s="93"/>
      <c r="P110" s="93"/>
      <c r="Q110" s="94"/>
      <c r="R110" s="78"/>
      <c r="S110" s="23"/>
      <c r="T110" s="23"/>
      <c r="U110" s="79"/>
      <c r="V110" s="137"/>
    </row>
    <row r="111" spans="2:22" s="57" customFormat="1" ht="39.950000000000003" customHeight="1">
      <c r="B111" s="136"/>
      <c r="C111" s="89"/>
      <c r="D111" s="18">
        <f t="shared" ref="D111" si="206">COUNTIF(G111:G111,"*")</f>
        <v>0</v>
      </c>
      <c r="E111" s="38"/>
      <c r="F111" s="29"/>
      <c r="G111" s="20"/>
      <c r="H111" s="20"/>
      <c r="I111" s="21"/>
      <c r="J111" s="20"/>
      <c r="K111" s="20"/>
      <c r="L111" s="22"/>
      <c r="M111" s="66"/>
      <c r="N111" s="8"/>
      <c r="O111" s="47"/>
      <c r="P111" s="8"/>
      <c r="Q111" s="74"/>
      <c r="R111" s="80">
        <f t="shared" ref="R111" ca="1" si="207">(U111-E111)*T111</f>
        <v>0</v>
      </c>
      <c r="S111" s="65">
        <f t="shared" ref="S111" si="208">P111-E111</f>
        <v>0</v>
      </c>
      <c r="T111" s="12">
        <f t="shared" ref="T111" si="209">COUNTIF(O111,"не завершено")</f>
        <v>0</v>
      </c>
      <c r="U111" s="81">
        <f t="shared" ca="1" si="179"/>
        <v>42116</v>
      </c>
      <c r="V111" s="137"/>
    </row>
    <row r="112" spans="2:22" s="57" customFormat="1" ht="39.950000000000003" customHeight="1">
      <c r="B112" s="136"/>
      <c r="C112" s="162" t="s">
        <v>117</v>
      </c>
      <c r="D112" s="86" t="s">
        <v>121</v>
      </c>
      <c r="E112" s="163">
        <f t="shared" ref="E112" si="210">SUM(D113:D114)</f>
        <v>0</v>
      </c>
      <c r="F112" s="85"/>
      <c r="G112" s="91"/>
      <c r="H112" s="91"/>
      <c r="I112" s="92"/>
      <c r="J112" s="91"/>
      <c r="K112" s="91"/>
      <c r="L112" s="165"/>
      <c r="M112" s="165"/>
      <c r="N112" s="165"/>
      <c r="O112" s="93"/>
      <c r="P112" s="93"/>
      <c r="Q112" s="94"/>
      <c r="R112" s="78"/>
      <c r="S112" s="23"/>
      <c r="T112" s="23"/>
      <c r="U112" s="79"/>
      <c r="V112" s="137"/>
    </row>
    <row r="113" spans="2:30" s="57" customFormat="1" ht="39.950000000000003" customHeight="1">
      <c r="B113" s="136"/>
      <c r="C113" s="89"/>
      <c r="D113" s="18">
        <f t="shared" ref="D113" si="211">COUNTIF(G113:G113,"*")</f>
        <v>0</v>
      </c>
      <c r="E113" s="38"/>
      <c r="F113" s="29"/>
      <c r="G113" s="20"/>
      <c r="H113" s="20"/>
      <c r="I113" s="21"/>
      <c r="J113" s="20"/>
      <c r="K113" s="20"/>
      <c r="L113" s="22"/>
      <c r="M113" s="66"/>
      <c r="N113" s="8"/>
      <c r="O113" s="47"/>
      <c r="P113" s="8"/>
      <c r="Q113" s="74"/>
      <c r="R113" s="80">
        <f t="shared" ref="R113" ca="1" si="212">(U113-E113)*T113</f>
        <v>0</v>
      </c>
      <c r="S113" s="65">
        <f t="shared" ref="S113" si="213">P113-E113</f>
        <v>0</v>
      </c>
      <c r="T113" s="12">
        <f t="shared" ref="T113" si="214">COUNTIF(O113,"не завершено")</f>
        <v>0</v>
      </c>
      <c r="U113" s="81">
        <f t="shared" ca="1" si="179"/>
        <v>42116</v>
      </c>
      <c r="V113" s="137"/>
    </row>
    <row r="114" spans="2:30" s="57" customFormat="1" ht="39.950000000000003" customHeight="1">
      <c r="B114" s="136"/>
      <c r="C114" s="162" t="s">
        <v>118</v>
      </c>
      <c r="D114" s="86" t="s">
        <v>121</v>
      </c>
      <c r="E114" s="163">
        <f t="shared" ref="E114" si="215">SUM(D115:D116)</f>
        <v>0</v>
      </c>
      <c r="F114" s="85"/>
      <c r="G114" s="91"/>
      <c r="H114" s="91"/>
      <c r="I114" s="92"/>
      <c r="J114" s="91"/>
      <c r="K114" s="91"/>
      <c r="L114" s="165"/>
      <c r="M114" s="165"/>
      <c r="N114" s="165"/>
      <c r="O114" s="93"/>
      <c r="P114" s="93"/>
      <c r="Q114" s="94"/>
      <c r="R114" s="78"/>
      <c r="S114" s="23"/>
      <c r="T114" s="23"/>
      <c r="U114" s="79"/>
      <c r="V114" s="137"/>
    </row>
    <row r="115" spans="2:30" s="57" customFormat="1" ht="39.950000000000003" customHeight="1">
      <c r="B115" s="136"/>
      <c r="C115" s="89"/>
      <c r="D115" s="18">
        <f t="shared" ref="D115" si="216">COUNTIF(G115:G115,"*")</f>
        <v>0</v>
      </c>
      <c r="E115" s="38"/>
      <c r="F115" s="29"/>
      <c r="G115" s="20"/>
      <c r="H115" s="20"/>
      <c r="I115" s="21"/>
      <c r="J115" s="20"/>
      <c r="K115" s="20"/>
      <c r="L115" s="22"/>
      <c r="M115" s="66"/>
      <c r="N115" s="8"/>
      <c r="O115" s="47"/>
      <c r="P115" s="8"/>
      <c r="Q115" s="74"/>
      <c r="R115" s="80">
        <f t="shared" ref="R115" ca="1" si="217">(U115-E115)*T115</f>
        <v>0</v>
      </c>
      <c r="S115" s="65">
        <f t="shared" ref="S115" si="218">P115-E115</f>
        <v>0</v>
      </c>
      <c r="T115" s="12">
        <f t="shared" ref="T115" si="219">COUNTIF(O115,"не завершено")</f>
        <v>0</v>
      </c>
      <c r="U115" s="81">
        <f t="shared" ca="1" si="179"/>
        <v>42116</v>
      </c>
      <c r="V115" s="137"/>
    </row>
    <row r="116" spans="2:30" s="57" customFormat="1" ht="39.950000000000003" customHeight="1">
      <c r="B116" s="136"/>
      <c r="C116" s="162" t="s">
        <v>119</v>
      </c>
      <c r="D116" s="86" t="s">
        <v>121</v>
      </c>
      <c r="E116" s="163">
        <f t="shared" ref="E116" si="220">SUM(D117:D118)</f>
        <v>0</v>
      </c>
      <c r="F116" s="85"/>
      <c r="G116" s="91"/>
      <c r="H116" s="91"/>
      <c r="I116" s="92"/>
      <c r="J116" s="91"/>
      <c r="K116" s="91"/>
      <c r="L116" s="165"/>
      <c r="M116" s="165"/>
      <c r="N116" s="165"/>
      <c r="O116" s="93"/>
      <c r="P116" s="93"/>
      <c r="Q116" s="94"/>
      <c r="R116" s="78"/>
      <c r="S116" s="23"/>
      <c r="T116" s="23"/>
      <c r="U116" s="79"/>
      <c r="V116" s="137"/>
    </row>
    <row r="117" spans="2:30" s="57" customFormat="1" ht="39.950000000000003" customHeight="1">
      <c r="B117" s="136"/>
      <c r="C117" s="89"/>
      <c r="D117" s="18">
        <f t="shared" ref="D117" si="221">COUNTIF(G117:G117,"*")</f>
        <v>0</v>
      </c>
      <c r="E117" s="38"/>
      <c r="F117" s="29"/>
      <c r="G117" s="20"/>
      <c r="H117" s="20"/>
      <c r="I117" s="21"/>
      <c r="J117" s="20"/>
      <c r="K117" s="20"/>
      <c r="L117" s="22"/>
      <c r="M117" s="66"/>
      <c r="N117" s="8"/>
      <c r="O117" s="47"/>
      <c r="P117" s="8"/>
      <c r="Q117" s="74"/>
      <c r="R117" s="80">
        <f t="shared" ref="R117" ca="1" si="222">(U117-E117)*T117</f>
        <v>0</v>
      </c>
      <c r="S117" s="65">
        <f t="shared" ref="S117" si="223">P117-E117</f>
        <v>0</v>
      </c>
      <c r="T117" s="12">
        <f t="shared" ref="T117" si="224">COUNTIF(O117,"не завершено")</f>
        <v>0</v>
      </c>
      <c r="U117" s="81">
        <f t="shared" ca="1" si="179"/>
        <v>42116</v>
      </c>
      <c r="V117" s="137"/>
    </row>
    <row r="118" spans="2:30" s="57" customFormat="1" ht="39.950000000000003" customHeight="1">
      <c r="B118" s="136"/>
      <c r="C118" s="162" t="s">
        <v>120</v>
      </c>
      <c r="D118" s="86" t="s">
        <v>121</v>
      </c>
      <c r="E118" s="163">
        <f t="shared" ref="E118" si="225">SUM(D119:D120)</f>
        <v>0</v>
      </c>
      <c r="F118" s="85"/>
      <c r="G118" s="91"/>
      <c r="H118" s="91"/>
      <c r="I118" s="92"/>
      <c r="J118" s="91"/>
      <c r="K118" s="91"/>
      <c r="L118" s="165"/>
      <c r="M118" s="165"/>
      <c r="N118" s="165"/>
      <c r="O118" s="93"/>
      <c r="P118" s="93"/>
      <c r="Q118" s="94"/>
      <c r="R118" s="78"/>
      <c r="S118" s="23"/>
      <c r="T118" s="23"/>
      <c r="U118" s="79"/>
      <c r="V118" s="137"/>
    </row>
    <row r="119" spans="2:30" s="57" customFormat="1" ht="39.950000000000003" customHeight="1">
      <c r="B119" s="136"/>
      <c r="C119" s="89"/>
      <c r="D119" s="18">
        <f t="shared" ref="D119" si="226">COUNTIF(G119:G119,"*")</f>
        <v>0</v>
      </c>
      <c r="E119" s="38"/>
      <c r="F119" s="29"/>
      <c r="G119" s="20"/>
      <c r="H119" s="20"/>
      <c r="I119" s="21"/>
      <c r="J119" s="20"/>
      <c r="K119" s="20"/>
      <c r="L119" s="22"/>
      <c r="M119" s="66"/>
      <c r="N119" s="8"/>
      <c r="O119" s="47"/>
      <c r="P119" s="8"/>
      <c r="Q119" s="74"/>
      <c r="R119" s="80">
        <f t="shared" ref="R119" ca="1" si="227">(U119-E119)*T119</f>
        <v>0</v>
      </c>
      <c r="S119" s="65">
        <f t="shared" ref="S119" si="228">P119-E119</f>
        <v>0</v>
      </c>
      <c r="T119" s="12">
        <f t="shared" ref="T119" si="229">COUNTIF(O119,"не завершено")</f>
        <v>0</v>
      </c>
      <c r="U119" s="81">
        <f t="shared" ca="1" si="179"/>
        <v>42116</v>
      </c>
      <c r="V119" s="137"/>
    </row>
    <row r="120" spans="2:30" s="57" customFormat="1" ht="39.950000000000003" customHeight="1">
      <c r="B120" s="136"/>
      <c r="C120" s="162" t="s">
        <v>122</v>
      </c>
      <c r="D120" s="86" t="s">
        <v>121</v>
      </c>
      <c r="E120" s="163">
        <f t="shared" ref="E120" si="230">SUM(D121:D122)</f>
        <v>0</v>
      </c>
      <c r="F120" s="85"/>
      <c r="G120" s="91"/>
      <c r="H120" s="91"/>
      <c r="I120" s="92"/>
      <c r="J120" s="91"/>
      <c r="K120" s="91"/>
      <c r="L120" s="165"/>
      <c r="M120" s="165"/>
      <c r="N120" s="165"/>
      <c r="O120" s="93"/>
      <c r="P120" s="93"/>
      <c r="Q120" s="94"/>
      <c r="R120" s="78"/>
      <c r="S120" s="23"/>
      <c r="T120" s="23"/>
      <c r="U120" s="79"/>
      <c r="V120" s="137"/>
    </row>
    <row r="121" spans="2:30" s="57" customFormat="1" ht="39.950000000000003" customHeight="1" thickBot="1">
      <c r="B121" s="136"/>
      <c r="C121" s="95"/>
      <c r="D121" s="96">
        <f t="shared" ref="D121" si="231">COUNTIF(G121:G121,"*")</f>
        <v>0</v>
      </c>
      <c r="E121" s="97"/>
      <c r="F121" s="98"/>
      <c r="G121" s="99"/>
      <c r="H121" s="99"/>
      <c r="I121" s="100"/>
      <c r="J121" s="99"/>
      <c r="K121" s="99"/>
      <c r="L121" s="101"/>
      <c r="M121" s="102"/>
      <c r="N121" s="103"/>
      <c r="O121" s="104"/>
      <c r="P121" s="103"/>
      <c r="Q121" s="105"/>
      <c r="R121" s="119">
        <f t="shared" ref="R121" ca="1" si="232">(U121-E121)*T121</f>
        <v>0</v>
      </c>
      <c r="S121" s="106">
        <f t="shared" ref="S121" si="233">P121-E121</f>
        <v>0</v>
      </c>
      <c r="T121" s="82">
        <f t="shared" ref="T121" si="234">COUNTIF(O121,"не завершено")</f>
        <v>0</v>
      </c>
      <c r="U121" s="83">
        <f t="shared" ca="1" si="179"/>
        <v>42116</v>
      </c>
      <c r="V121" s="137"/>
    </row>
    <row r="122" spans="2:30" s="87" customFormat="1" ht="39.950000000000003" customHeight="1" thickBot="1">
      <c r="B122" s="138"/>
      <c r="C122" s="139" t="s">
        <v>125</v>
      </c>
      <c r="D122" s="140"/>
      <c r="E122" s="179">
        <f>SUM(D10:D122)</f>
        <v>12</v>
      </c>
      <c r="F122" s="140"/>
      <c r="G122" s="140"/>
      <c r="H122" s="140"/>
      <c r="I122" s="141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2"/>
      <c r="AD122" s="57"/>
    </row>
    <row r="123" spans="2:30" s="87" customFormat="1" ht="39.950000000000003" customHeight="1" thickBot="1">
      <c r="B123" s="120"/>
      <c r="C123" s="121"/>
      <c r="D123" s="121"/>
      <c r="E123" s="121"/>
      <c r="F123" s="121"/>
      <c r="G123" s="121"/>
      <c r="H123" s="121"/>
      <c r="I123" s="122" t="s">
        <v>107</v>
      </c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3"/>
      <c r="AD123" s="57"/>
    </row>
    <row r="124" spans="2:30" s="57" customFormat="1" ht="50.1" customHeight="1">
      <c r="B124" s="124"/>
      <c r="C124" s="177" t="s">
        <v>132</v>
      </c>
      <c r="D124" s="167" t="s">
        <v>133</v>
      </c>
      <c r="E124" s="168">
        <f>SUM(D125:D149)</f>
        <v>0</v>
      </c>
      <c r="F124" s="170"/>
      <c r="G124" s="170"/>
      <c r="H124" s="170"/>
      <c r="I124" s="171"/>
      <c r="J124" s="170"/>
      <c r="K124" s="170"/>
      <c r="L124" s="170"/>
      <c r="M124" s="170"/>
      <c r="N124" s="170"/>
      <c r="O124" s="173"/>
      <c r="P124" s="173"/>
      <c r="Q124" s="178"/>
      <c r="R124" s="174"/>
      <c r="S124" s="173"/>
      <c r="T124" s="173"/>
      <c r="U124" s="175"/>
      <c r="V124" s="125"/>
    </row>
    <row r="125" spans="2:30" s="57" customFormat="1" ht="39.950000000000003" customHeight="1">
      <c r="B125" s="124"/>
      <c r="C125" s="162" t="s">
        <v>123</v>
      </c>
      <c r="D125" s="86" t="s">
        <v>121</v>
      </c>
      <c r="E125" s="163">
        <f>SUM(D126:D127)</f>
        <v>0</v>
      </c>
      <c r="F125" s="85"/>
      <c r="G125" s="91"/>
      <c r="H125" s="91"/>
      <c r="I125" s="92"/>
      <c r="J125" s="91"/>
      <c r="K125" s="91"/>
      <c r="L125" s="165"/>
      <c r="M125" s="165"/>
      <c r="N125" s="165"/>
      <c r="O125" s="93"/>
      <c r="P125" s="93"/>
      <c r="Q125" s="94"/>
      <c r="R125" s="78"/>
      <c r="S125" s="23"/>
      <c r="T125" s="23"/>
      <c r="U125" s="79"/>
      <c r="V125" s="125"/>
    </row>
    <row r="126" spans="2:30" s="57" customFormat="1" ht="39.950000000000003" customHeight="1">
      <c r="B126" s="124"/>
      <c r="C126" s="89"/>
      <c r="D126" s="18">
        <f t="shared" ref="D126" si="235">COUNTIF(G126:G126,"*")</f>
        <v>0</v>
      </c>
      <c r="E126" s="38"/>
      <c r="F126" s="29"/>
      <c r="G126" s="20"/>
      <c r="H126" s="20"/>
      <c r="I126" s="21"/>
      <c r="J126" s="20"/>
      <c r="K126" s="20"/>
      <c r="L126" s="22"/>
      <c r="M126" s="66"/>
      <c r="N126" s="8"/>
      <c r="O126" s="47"/>
      <c r="P126" s="8"/>
      <c r="Q126" s="74"/>
      <c r="R126" s="80">
        <f ca="1">(U126-E126)*T126</f>
        <v>0</v>
      </c>
      <c r="S126" s="65">
        <f t="shared" ref="S126" si="236">P126-E126</f>
        <v>0</v>
      </c>
      <c r="T126" s="12">
        <f>COUNTIF(O126,"не завершено")</f>
        <v>0</v>
      </c>
      <c r="U126" s="81">
        <f t="shared" ref="U126:U148" ca="1" si="237">TODAY()</f>
        <v>42116</v>
      </c>
      <c r="V126" s="125"/>
    </row>
    <row r="127" spans="2:30" s="57" customFormat="1" ht="39.950000000000003" customHeight="1">
      <c r="B127" s="124"/>
      <c r="C127" s="162" t="s">
        <v>112</v>
      </c>
      <c r="D127" s="86" t="s">
        <v>121</v>
      </c>
      <c r="E127" s="163">
        <f t="shared" ref="E127" si="238">SUM(D128:D129)</f>
        <v>0</v>
      </c>
      <c r="F127" s="85"/>
      <c r="G127" s="91"/>
      <c r="H127" s="91"/>
      <c r="I127" s="92"/>
      <c r="J127" s="91"/>
      <c r="K127" s="91"/>
      <c r="L127" s="165"/>
      <c r="M127" s="165"/>
      <c r="N127" s="165"/>
      <c r="O127" s="93"/>
      <c r="P127" s="93"/>
      <c r="Q127" s="94"/>
      <c r="R127" s="78"/>
      <c r="S127" s="23"/>
      <c r="T127" s="23"/>
      <c r="U127" s="79"/>
      <c r="V127" s="125"/>
    </row>
    <row r="128" spans="2:30" s="57" customFormat="1" ht="39.950000000000003" customHeight="1">
      <c r="B128" s="124"/>
      <c r="C128" s="89"/>
      <c r="D128" s="18">
        <f t="shared" ref="D128" si="239">COUNTIF(G128:G128,"*")</f>
        <v>0</v>
      </c>
      <c r="E128" s="38"/>
      <c r="F128" s="29"/>
      <c r="G128" s="20"/>
      <c r="H128" s="20"/>
      <c r="I128" s="21"/>
      <c r="J128" s="20"/>
      <c r="K128" s="20"/>
      <c r="L128" s="22"/>
      <c r="M128" s="66"/>
      <c r="N128" s="8"/>
      <c r="O128" s="47"/>
      <c r="P128" s="8"/>
      <c r="Q128" s="74"/>
      <c r="R128" s="80">
        <f t="shared" ref="R128" ca="1" si="240">(U128-E128)*T128</f>
        <v>0</v>
      </c>
      <c r="S128" s="65">
        <f t="shared" ref="S128" si="241">P128-E128</f>
        <v>0</v>
      </c>
      <c r="T128" s="12">
        <f t="shared" ref="T128" si="242">COUNTIF(O128,"не завершено")</f>
        <v>0</v>
      </c>
      <c r="U128" s="81">
        <f t="shared" ca="1" si="237"/>
        <v>42116</v>
      </c>
      <c r="V128" s="125"/>
    </row>
    <row r="129" spans="2:22" s="57" customFormat="1" ht="39.950000000000003" customHeight="1">
      <c r="B129" s="124"/>
      <c r="C129" s="162" t="s">
        <v>111</v>
      </c>
      <c r="D129" s="86" t="s">
        <v>121</v>
      </c>
      <c r="E129" s="163">
        <f t="shared" ref="E129" si="243">SUM(D130:D131)</f>
        <v>0</v>
      </c>
      <c r="F129" s="85"/>
      <c r="G129" s="91"/>
      <c r="H129" s="91"/>
      <c r="I129" s="92"/>
      <c r="J129" s="91"/>
      <c r="K129" s="91"/>
      <c r="L129" s="165"/>
      <c r="M129" s="165"/>
      <c r="N129" s="165"/>
      <c r="O129" s="93"/>
      <c r="P129" s="93"/>
      <c r="Q129" s="94"/>
      <c r="R129" s="78"/>
      <c r="S129" s="23"/>
      <c r="T129" s="23"/>
      <c r="U129" s="79"/>
      <c r="V129" s="125"/>
    </row>
    <row r="130" spans="2:22" s="57" customFormat="1" ht="39.950000000000003" customHeight="1">
      <c r="B130" s="124"/>
      <c r="C130" s="89"/>
      <c r="D130" s="18">
        <f t="shared" ref="D130" si="244">COUNTIF(G130:G130,"*")</f>
        <v>0</v>
      </c>
      <c r="E130" s="38"/>
      <c r="F130" s="29"/>
      <c r="G130" s="20"/>
      <c r="H130" s="20"/>
      <c r="I130" s="21"/>
      <c r="J130" s="20"/>
      <c r="K130" s="20"/>
      <c r="L130" s="22"/>
      <c r="M130" s="66"/>
      <c r="N130" s="8"/>
      <c r="O130" s="47"/>
      <c r="P130" s="8"/>
      <c r="Q130" s="74"/>
      <c r="R130" s="80">
        <f t="shared" ref="R130" ca="1" si="245">(U130-E130)*T130</f>
        <v>0</v>
      </c>
      <c r="S130" s="65">
        <f t="shared" ref="S130" si="246">P130-E130</f>
        <v>0</v>
      </c>
      <c r="T130" s="12">
        <f t="shared" ref="T130" si="247">COUNTIF(O130,"не завершено")</f>
        <v>0</v>
      </c>
      <c r="U130" s="81">
        <f t="shared" ca="1" si="237"/>
        <v>42116</v>
      </c>
      <c r="V130" s="125"/>
    </row>
    <row r="131" spans="2:22" s="57" customFormat="1" ht="39.950000000000003" customHeight="1">
      <c r="B131" s="124"/>
      <c r="C131" s="162" t="s">
        <v>113</v>
      </c>
      <c r="D131" s="86" t="s">
        <v>121</v>
      </c>
      <c r="E131" s="163">
        <f t="shared" ref="E131" si="248">SUM(D132:D133)</f>
        <v>0</v>
      </c>
      <c r="F131" s="85"/>
      <c r="G131" s="91"/>
      <c r="H131" s="91"/>
      <c r="I131" s="92"/>
      <c r="J131" s="91"/>
      <c r="K131" s="91"/>
      <c r="L131" s="165"/>
      <c r="M131" s="165"/>
      <c r="N131" s="165"/>
      <c r="O131" s="93"/>
      <c r="P131" s="93"/>
      <c r="Q131" s="94"/>
      <c r="R131" s="78"/>
      <c r="S131" s="23"/>
      <c r="T131" s="23"/>
      <c r="U131" s="79"/>
      <c r="V131" s="125"/>
    </row>
    <row r="132" spans="2:22" s="57" customFormat="1" ht="39.950000000000003" customHeight="1">
      <c r="B132" s="124"/>
      <c r="C132" s="89"/>
      <c r="D132" s="18">
        <f t="shared" ref="D132" si="249">COUNTIF(G132:G132,"*")</f>
        <v>0</v>
      </c>
      <c r="E132" s="38"/>
      <c r="F132" s="29"/>
      <c r="G132" s="20"/>
      <c r="H132" s="20"/>
      <c r="I132" s="21"/>
      <c r="J132" s="20"/>
      <c r="K132" s="20"/>
      <c r="L132" s="22"/>
      <c r="M132" s="66"/>
      <c r="N132" s="8"/>
      <c r="O132" s="47"/>
      <c r="P132" s="8"/>
      <c r="Q132" s="74"/>
      <c r="R132" s="80">
        <f t="shared" ref="R132" ca="1" si="250">(U132-E132)*T132</f>
        <v>0</v>
      </c>
      <c r="S132" s="65">
        <f t="shared" ref="S132" si="251">P132-E132</f>
        <v>0</v>
      </c>
      <c r="T132" s="12">
        <f t="shared" ref="T132" si="252">COUNTIF(O132,"не завершено")</f>
        <v>0</v>
      </c>
      <c r="U132" s="81">
        <f t="shared" ca="1" si="237"/>
        <v>42116</v>
      </c>
      <c r="V132" s="125"/>
    </row>
    <row r="133" spans="2:22" s="57" customFormat="1" ht="39.950000000000003" customHeight="1">
      <c r="B133" s="124"/>
      <c r="C133" s="162" t="s">
        <v>114</v>
      </c>
      <c r="D133" s="86" t="s">
        <v>121</v>
      </c>
      <c r="E133" s="163">
        <f t="shared" ref="E133" si="253">SUM(D134:D135)</f>
        <v>0</v>
      </c>
      <c r="F133" s="85"/>
      <c r="G133" s="91"/>
      <c r="H133" s="91"/>
      <c r="I133" s="92"/>
      <c r="J133" s="91"/>
      <c r="K133" s="91"/>
      <c r="L133" s="165"/>
      <c r="M133" s="165"/>
      <c r="N133" s="165"/>
      <c r="O133" s="93"/>
      <c r="P133" s="93"/>
      <c r="Q133" s="94"/>
      <c r="R133" s="78"/>
      <c r="S133" s="23"/>
      <c r="T133" s="23"/>
      <c r="U133" s="79"/>
      <c r="V133" s="125"/>
    </row>
    <row r="134" spans="2:22" s="57" customFormat="1" ht="39.950000000000003" customHeight="1">
      <c r="B134" s="124"/>
      <c r="C134" s="89"/>
      <c r="D134" s="18">
        <f t="shared" ref="D134" si="254">COUNTIF(G134:G134,"*")</f>
        <v>0</v>
      </c>
      <c r="E134" s="38"/>
      <c r="F134" s="29"/>
      <c r="G134" s="20"/>
      <c r="H134" s="20"/>
      <c r="I134" s="21"/>
      <c r="J134" s="20"/>
      <c r="K134" s="20"/>
      <c r="L134" s="22"/>
      <c r="M134" s="66"/>
      <c r="N134" s="8"/>
      <c r="O134" s="47"/>
      <c r="P134" s="8"/>
      <c r="Q134" s="74"/>
      <c r="R134" s="80">
        <f t="shared" ref="R134" ca="1" si="255">(U134-E134)*T134</f>
        <v>0</v>
      </c>
      <c r="S134" s="65">
        <f t="shared" ref="S134" si="256">P134-E134</f>
        <v>0</v>
      </c>
      <c r="T134" s="12">
        <f t="shared" ref="T134" si="257">COUNTIF(O134,"не завершено")</f>
        <v>0</v>
      </c>
      <c r="U134" s="81">
        <f t="shared" ca="1" si="237"/>
        <v>42116</v>
      </c>
      <c r="V134" s="125"/>
    </row>
    <row r="135" spans="2:22" s="57" customFormat="1" ht="39.950000000000003" customHeight="1">
      <c r="B135" s="124"/>
      <c r="C135" s="162" t="s">
        <v>115</v>
      </c>
      <c r="D135" s="86" t="s">
        <v>121</v>
      </c>
      <c r="E135" s="163">
        <f t="shared" ref="E135" si="258">SUM(D136:D137)</f>
        <v>0</v>
      </c>
      <c r="F135" s="85"/>
      <c r="G135" s="91"/>
      <c r="H135" s="91"/>
      <c r="I135" s="92"/>
      <c r="J135" s="91"/>
      <c r="K135" s="91"/>
      <c r="L135" s="165"/>
      <c r="M135" s="165"/>
      <c r="N135" s="165"/>
      <c r="O135" s="93"/>
      <c r="P135" s="93"/>
      <c r="Q135" s="94"/>
      <c r="R135" s="78"/>
      <c r="S135" s="23"/>
      <c r="T135" s="23"/>
      <c r="U135" s="79"/>
      <c r="V135" s="125"/>
    </row>
    <row r="136" spans="2:22" s="57" customFormat="1" ht="39.950000000000003" customHeight="1">
      <c r="B136" s="124"/>
      <c r="C136" s="89"/>
      <c r="D136" s="18">
        <f t="shared" ref="D136" si="259">COUNTIF(G136:G136,"*")</f>
        <v>0</v>
      </c>
      <c r="E136" s="38"/>
      <c r="F136" s="29"/>
      <c r="G136" s="20"/>
      <c r="H136" s="20"/>
      <c r="I136" s="21"/>
      <c r="J136" s="20"/>
      <c r="K136" s="20"/>
      <c r="L136" s="22"/>
      <c r="M136" s="66"/>
      <c r="N136" s="8"/>
      <c r="O136" s="47"/>
      <c r="P136" s="8"/>
      <c r="Q136" s="74"/>
      <c r="R136" s="80">
        <f t="shared" ref="R136" ca="1" si="260">(U136-E136)*T136</f>
        <v>0</v>
      </c>
      <c r="S136" s="65">
        <f t="shared" ref="S136" si="261">P136-E136</f>
        <v>0</v>
      </c>
      <c r="T136" s="12">
        <f t="shared" ref="T136" si="262">COUNTIF(O136,"не завершено")</f>
        <v>0</v>
      </c>
      <c r="U136" s="81">
        <f t="shared" ca="1" si="237"/>
        <v>42116</v>
      </c>
      <c r="V136" s="125"/>
    </row>
    <row r="137" spans="2:22" s="57" customFormat="1" ht="39.950000000000003" customHeight="1">
      <c r="B137" s="124"/>
      <c r="C137" s="162" t="s">
        <v>116</v>
      </c>
      <c r="D137" s="86" t="s">
        <v>121</v>
      </c>
      <c r="E137" s="163">
        <f t="shared" ref="E137" si="263">SUM(D138:D139)</f>
        <v>0</v>
      </c>
      <c r="F137" s="85"/>
      <c r="G137" s="91"/>
      <c r="H137" s="91"/>
      <c r="I137" s="92"/>
      <c r="J137" s="91"/>
      <c r="K137" s="91"/>
      <c r="L137" s="165"/>
      <c r="M137" s="165"/>
      <c r="N137" s="165"/>
      <c r="O137" s="93"/>
      <c r="P137" s="93"/>
      <c r="Q137" s="94"/>
      <c r="R137" s="78"/>
      <c r="S137" s="23"/>
      <c r="T137" s="23"/>
      <c r="U137" s="79"/>
      <c r="V137" s="125"/>
    </row>
    <row r="138" spans="2:22" s="57" customFormat="1" ht="39.950000000000003" customHeight="1">
      <c r="B138" s="124"/>
      <c r="C138" s="89"/>
      <c r="D138" s="18">
        <f t="shared" ref="D138" si="264">COUNTIF(G138:G138,"*")</f>
        <v>0</v>
      </c>
      <c r="E138" s="38"/>
      <c r="F138" s="29"/>
      <c r="G138" s="20"/>
      <c r="H138" s="20"/>
      <c r="I138" s="21"/>
      <c r="J138" s="20"/>
      <c r="K138" s="20"/>
      <c r="L138" s="22"/>
      <c r="M138" s="66"/>
      <c r="N138" s="8"/>
      <c r="O138" s="47"/>
      <c r="P138" s="8"/>
      <c r="Q138" s="74"/>
      <c r="R138" s="80">
        <f t="shared" ref="R138" ca="1" si="265">(U138-E138)*T138</f>
        <v>0</v>
      </c>
      <c r="S138" s="65">
        <f t="shared" ref="S138" si="266">P138-E138</f>
        <v>0</v>
      </c>
      <c r="T138" s="12">
        <f t="shared" ref="T138" si="267">COUNTIF(O138,"не завершено")</f>
        <v>0</v>
      </c>
      <c r="U138" s="81">
        <f t="shared" ca="1" si="237"/>
        <v>42116</v>
      </c>
      <c r="V138" s="125"/>
    </row>
    <row r="139" spans="2:22" s="57" customFormat="1" ht="39.950000000000003" customHeight="1">
      <c r="B139" s="124"/>
      <c r="C139" s="162" t="s">
        <v>117</v>
      </c>
      <c r="D139" s="86" t="s">
        <v>121</v>
      </c>
      <c r="E139" s="163">
        <f t="shared" ref="E139" si="268">SUM(D140:D141)</f>
        <v>0</v>
      </c>
      <c r="F139" s="85"/>
      <c r="G139" s="91"/>
      <c r="H139" s="91"/>
      <c r="I139" s="92"/>
      <c r="J139" s="91"/>
      <c r="K139" s="91"/>
      <c r="L139" s="165"/>
      <c r="M139" s="165"/>
      <c r="N139" s="165"/>
      <c r="O139" s="93"/>
      <c r="P139" s="93"/>
      <c r="Q139" s="94"/>
      <c r="R139" s="78"/>
      <c r="S139" s="23"/>
      <c r="T139" s="23"/>
      <c r="U139" s="79"/>
      <c r="V139" s="125"/>
    </row>
    <row r="140" spans="2:22" s="57" customFormat="1" ht="39.950000000000003" customHeight="1">
      <c r="B140" s="124"/>
      <c r="C140" s="89"/>
      <c r="D140" s="18">
        <f t="shared" ref="D140" si="269">COUNTIF(G140:G140,"*")</f>
        <v>0</v>
      </c>
      <c r="E140" s="38"/>
      <c r="F140" s="29"/>
      <c r="G140" s="20"/>
      <c r="H140" s="20"/>
      <c r="I140" s="21"/>
      <c r="J140" s="20"/>
      <c r="K140" s="20"/>
      <c r="L140" s="22"/>
      <c r="M140" s="66"/>
      <c r="N140" s="8"/>
      <c r="O140" s="47"/>
      <c r="P140" s="8"/>
      <c r="Q140" s="74"/>
      <c r="R140" s="80">
        <f t="shared" ref="R140" ca="1" si="270">(U140-E140)*T140</f>
        <v>0</v>
      </c>
      <c r="S140" s="65">
        <f t="shared" ref="S140" si="271">P140-E140</f>
        <v>0</v>
      </c>
      <c r="T140" s="12">
        <f t="shared" ref="T140" si="272">COUNTIF(O140,"не завершено")</f>
        <v>0</v>
      </c>
      <c r="U140" s="81">
        <f t="shared" ca="1" si="237"/>
        <v>42116</v>
      </c>
      <c r="V140" s="125"/>
    </row>
    <row r="141" spans="2:22" s="57" customFormat="1" ht="39.950000000000003" customHeight="1">
      <c r="B141" s="124"/>
      <c r="C141" s="162" t="s">
        <v>118</v>
      </c>
      <c r="D141" s="86" t="s">
        <v>121</v>
      </c>
      <c r="E141" s="163">
        <f t="shared" ref="E141" si="273">SUM(D142:D143)</f>
        <v>0</v>
      </c>
      <c r="F141" s="85"/>
      <c r="G141" s="91"/>
      <c r="H141" s="91"/>
      <c r="I141" s="92"/>
      <c r="J141" s="91"/>
      <c r="K141" s="91"/>
      <c r="L141" s="165"/>
      <c r="M141" s="165"/>
      <c r="N141" s="165"/>
      <c r="O141" s="93"/>
      <c r="P141" s="93"/>
      <c r="Q141" s="94"/>
      <c r="R141" s="78"/>
      <c r="S141" s="23"/>
      <c r="T141" s="23"/>
      <c r="U141" s="79"/>
      <c r="V141" s="125"/>
    </row>
    <row r="142" spans="2:22" s="57" customFormat="1" ht="39.950000000000003" customHeight="1">
      <c r="B142" s="124"/>
      <c r="C142" s="89"/>
      <c r="D142" s="18">
        <f t="shared" ref="D142" si="274">COUNTIF(G142:G142,"*")</f>
        <v>0</v>
      </c>
      <c r="E142" s="38"/>
      <c r="F142" s="29"/>
      <c r="G142" s="20"/>
      <c r="H142" s="20"/>
      <c r="I142" s="21"/>
      <c r="J142" s="20"/>
      <c r="K142" s="20"/>
      <c r="L142" s="22"/>
      <c r="M142" s="66"/>
      <c r="N142" s="8"/>
      <c r="O142" s="47"/>
      <c r="P142" s="8"/>
      <c r="Q142" s="74"/>
      <c r="R142" s="80">
        <f t="shared" ref="R142" ca="1" si="275">(U142-E142)*T142</f>
        <v>0</v>
      </c>
      <c r="S142" s="65">
        <f t="shared" ref="S142" si="276">P142-E142</f>
        <v>0</v>
      </c>
      <c r="T142" s="12">
        <f t="shared" ref="T142" si="277">COUNTIF(O142,"не завершено")</f>
        <v>0</v>
      </c>
      <c r="U142" s="81">
        <f t="shared" ca="1" si="237"/>
        <v>42116</v>
      </c>
      <c r="V142" s="125"/>
    </row>
    <row r="143" spans="2:22" s="57" customFormat="1" ht="39.950000000000003" customHeight="1">
      <c r="B143" s="124"/>
      <c r="C143" s="162" t="s">
        <v>119</v>
      </c>
      <c r="D143" s="86" t="s">
        <v>121</v>
      </c>
      <c r="E143" s="163">
        <f t="shared" ref="E143" si="278">SUM(D144:D145)</f>
        <v>0</v>
      </c>
      <c r="F143" s="85"/>
      <c r="G143" s="91"/>
      <c r="H143" s="91"/>
      <c r="I143" s="92"/>
      <c r="J143" s="91"/>
      <c r="K143" s="91"/>
      <c r="L143" s="165"/>
      <c r="M143" s="165"/>
      <c r="N143" s="165"/>
      <c r="O143" s="93"/>
      <c r="P143" s="93"/>
      <c r="Q143" s="94"/>
      <c r="R143" s="78"/>
      <c r="S143" s="23"/>
      <c r="T143" s="23"/>
      <c r="U143" s="79"/>
      <c r="V143" s="125"/>
    </row>
    <row r="144" spans="2:22" s="57" customFormat="1" ht="39.950000000000003" customHeight="1">
      <c r="B144" s="124"/>
      <c r="C144" s="89"/>
      <c r="D144" s="18">
        <f t="shared" ref="D144" si="279">COUNTIF(G144:G144,"*")</f>
        <v>0</v>
      </c>
      <c r="E144" s="38"/>
      <c r="F144" s="29"/>
      <c r="G144" s="20"/>
      <c r="H144" s="20"/>
      <c r="I144" s="21"/>
      <c r="J144" s="20"/>
      <c r="K144" s="20"/>
      <c r="L144" s="22"/>
      <c r="M144" s="66"/>
      <c r="N144" s="8"/>
      <c r="O144" s="47"/>
      <c r="P144" s="8"/>
      <c r="Q144" s="74"/>
      <c r="R144" s="80">
        <f t="shared" ref="R144" ca="1" si="280">(U144-E144)*T144</f>
        <v>0</v>
      </c>
      <c r="S144" s="65">
        <f t="shared" ref="S144" si="281">P144-E144</f>
        <v>0</v>
      </c>
      <c r="T144" s="12">
        <f t="shared" ref="T144" si="282">COUNTIF(O144,"не завершено")</f>
        <v>0</v>
      </c>
      <c r="U144" s="81">
        <f t="shared" ca="1" si="237"/>
        <v>42116</v>
      </c>
      <c r="V144" s="125"/>
    </row>
    <row r="145" spans="2:22" s="57" customFormat="1" ht="39.950000000000003" customHeight="1">
      <c r="B145" s="124"/>
      <c r="C145" s="162" t="s">
        <v>120</v>
      </c>
      <c r="D145" s="86" t="s">
        <v>121</v>
      </c>
      <c r="E145" s="163">
        <f t="shared" ref="E145" si="283">SUM(D146:D147)</f>
        <v>0</v>
      </c>
      <c r="F145" s="85"/>
      <c r="G145" s="91"/>
      <c r="H145" s="91"/>
      <c r="I145" s="92"/>
      <c r="J145" s="91"/>
      <c r="K145" s="91"/>
      <c r="L145" s="165"/>
      <c r="M145" s="165"/>
      <c r="N145" s="165"/>
      <c r="O145" s="93"/>
      <c r="P145" s="93"/>
      <c r="Q145" s="94"/>
      <c r="R145" s="78"/>
      <c r="S145" s="23"/>
      <c r="T145" s="23"/>
      <c r="U145" s="79"/>
      <c r="V145" s="125"/>
    </row>
    <row r="146" spans="2:22" s="57" customFormat="1" ht="39.950000000000003" customHeight="1">
      <c r="B146" s="124"/>
      <c r="C146" s="89"/>
      <c r="D146" s="18">
        <f t="shared" ref="D146" si="284">COUNTIF(G146:G146,"*")</f>
        <v>0</v>
      </c>
      <c r="E146" s="38"/>
      <c r="F146" s="29"/>
      <c r="G146" s="20"/>
      <c r="H146" s="20"/>
      <c r="I146" s="21"/>
      <c r="J146" s="20"/>
      <c r="K146" s="20"/>
      <c r="L146" s="22"/>
      <c r="M146" s="66"/>
      <c r="N146" s="8"/>
      <c r="O146" s="47"/>
      <c r="P146" s="8"/>
      <c r="Q146" s="74"/>
      <c r="R146" s="80">
        <f t="shared" ref="R146" ca="1" si="285">(U146-E146)*T146</f>
        <v>0</v>
      </c>
      <c r="S146" s="65">
        <f t="shared" ref="S146" si="286">P146-E146</f>
        <v>0</v>
      </c>
      <c r="T146" s="12">
        <f t="shared" ref="T146" si="287">COUNTIF(O146,"не завершено")</f>
        <v>0</v>
      </c>
      <c r="U146" s="81">
        <f t="shared" ca="1" si="237"/>
        <v>42116</v>
      </c>
      <c r="V146" s="125"/>
    </row>
    <row r="147" spans="2:22" s="57" customFormat="1" ht="39.950000000000003" customHeight="1">
      <c r="B147" s="124"/>
      <c r="C147" s="162" t="s">
        <v>122</v>
      </c>
      <c r="D147" s="86" t="s">
        <v>121</v>
      </c>
      <c r="E147" s="163">
        <f t="shared" ref="E147" si="288">SUM(D148:D149)</f>
        <v>0</v>
      </c>
      <c r="F147" s="85"/>
      <c r="G147" s="91"/>
      <c r="H147" s="91"/>
      <c r="I147" s="92"/>
      <c r="J147" s="91"/>
      <c r="K147" s="91"/>
      <c r="L147" s="165"/>
      <c r="M147" s="165"/>
      <c r="N147" s="165"/>
      <c r="O147" s="93"/>
      <c r="P147" s="93"/>
      <c r="Q147" s="94"/>
      <c r="R147" s="78"/>
      <c r="S147" s="23"/>
      <c r="T147" s="23"/>
      <c r="U147" s="79"/>
      <c r="V147" s="125"/>
    </row>
    <row r="148" spans="2:22" s="57" customFormat="1" ht="39.950000000000003" customHeight="1" thickBot="1">
      <c r="B148" s="124"/>
      <c r="C148" s="89"/>
      <c r="D148" s="18">
        <f t="shared" ref="D148" si="289">COUNTIF(G148:G148,"*")</f>
        <v>0</v>
      </c>
      <c r="E148" s="38"/>
      <c r="F148" s="29"/>
      <c r="G148" s="20"/>
      <c r="H148" s="20"/>
      <c r="I148" s="21"/>
      <c r="J148" s="20"/>
      <c r="K148" s="20"/>
      <c r="L148" s="22"/>
      <c r="M148" s="66"/>
      <c r="N148" s="8"/>
      <c r="O148" s="47"/>
      <c r="P148" s="8"/>
      <c r="Q148" s="74"/>
      <c r="R148" s="80">
        <f t="shared" ref="R148" ca="1" si="290">(U148-E148)*T148</f>
        <v>0</v>
      </c>
      <c r="S148" s="65">
        <f t="shared" ref="S148" si="291">P148-E148</f>
        <v>0</v>
      </c>
      <c r="T148" s="12">
        <f t="shared" ref="T148" si="292">COUNTIF(O148,"не завершено")</f>
        <v>0</v>
      </c>
      <c r="U148" s="81">
        <f t="shared" ca="1" si="237"/>
        <v>42116</v>
      </c>
      <c r="V148" s="125"/>
    </row>
    <row r="149" spans="2:22" s="57" customFormat="1" ht="50.1" customHeight="1">
      <c r="B149" s="124"/>
      <c r="C149" s="177" t="s">
        <v>129</v>
      </c>
      <c r="D149" s="167" t="s">
        <v>121</v>
      </c>
      <c r="E149" s="168">
        <f>SUM(D150:D174)</f>
        <v>0</v>
      </c>
      <c r="F149" s="170"/>
      <c r="G149" s="170"/>
      <c r="H149" s="170"/>
      <c r="I149" s="171"/>
      <c r="J149" s="170"/>
      <c r="K149" s="170"/>
      <c r="L149" s="170"/>
      <c r="M149" s="170"/>
      <c r="N149" s="170"/>
      <c r="O149" s="173"/>
      <c r="P149" s="173"/>
      <c r="Q149" s="178"/>
      <c r="R149" s="174"/>
      <c r="S149" s="173"/>
      <c r="T149" s="173"/>
      <c r="U149" s="175"/>
      <c r="V149" s="125"/>
    </row>
    <row r="150" spans="2:22" s="57" customFormat="1" ht="39.950000000000003" customHeight="1">
      <c r="B150" s="124"/>
      <c r="C150" s="162" t="s">
        <v>123</v>
      </c>
      <c r="D150" s="86" t="s">
        <v>121</v>
      </c>
      <c r="E150" s="163">
        <f>SUM(D151:D152)</f>
        <v>0</v>
      </c>
      <c r="F150" s="85"/>
      <c r="G150" s="91"/>
      <c r="H150" s="91"/>
      <c r="I150" s="92"/>
      <c r="J150" s="91"/>
      <c r="K150" s="91"/>
      <c r="L150" s="165"/>
      <c r="M150" s="165"/>
      <c r="N150" s="165"/>
      <c r="O150" s="93"/>
      <c r="P150" s="93"/>
      <c r="Q150" s="94"/>
      <c r="R150" s="78"/>
      <c r="S150" s="23"/>
      <c r="T150" s="23"/>
      <c r="U150" s="79"/>
      <c r="V150" s="125"/>
    </row>
    <row r="151" spans="2:22" s="57" customFormat="1" ht="39.950000000000003" customHeight="1">
      <c r="B151" s="124"/>
      <c r="C151" s="89"/>
      <c r="D151" s="18">
        <f t="shared" ref="D151" si="293">COUNTIF(G151:G151,"*")</f>
        <v>0</v>
      </c>
      <c r="E151" s="38"/>
      <c r="F151" s="29"/>
      <c r="G151" s="20"/>
      <c r="H151" s="20"/>
      <c r="I151" s="21"/>
      <c r="J151" s="20"/>
      <c r="K151" s="20"/>
      <c r="L151" s="22"/>
      <c r="M151" s="66"/>
      <c r="N151" s="8"/>
      <c r="O151" s="47"/>
      <c r="P151" s="8"/>
      <c r="Q151" s="74"/>
      <c r="R151" s="80">
        <f ca="1">(U151-E151)*T151</f>
        <v>0</v>
      </c>
      <c r="S151" s="65">
        <f t="shared" ref="S151" si="294">P151-E151</f>
        <v>0</v>
      </c>
      <c r="T151" s="12">
        <f>COUNTIF(O151,"не завершено")</f>
        <v>0</v>
      </c>
      <c r="U151" s="81">
        <f t="shared" ref="U151:U173" ca="1" si="295">TODAY()</f>
        <v>42116</v>
      </c>
      <c r="V151" s="125"/>
    </row>
    <row r="152" spans="2:22" s="57" customFormat="1" ht="39.950000000000003" customHeight="1">
      <c r="B152" s="124"/>
      <c r="C152" s="162" t="s">
        <v>112</v>
      </c>
      <c r="D152" s="86" t="s">
        <v>121</v>
      </c>
      <c r="E152" s="163">
        <f t="shared" ref="E152" si="296">SUM(D153:D154)</f>
        <v>0</v>
      </c>
      <c r="F152" s="85"/>
      <c r="G152" s="91"/>
      <c r="H152" s="91"/>
      <c r="I152" s="92"/>
      <c r="J152" s="91"/>
      <c r="K152" s="91"/>
      <c r="L152" s="165"/>
      <c r="M152" s="165"/>
      <c r="N152" s="165"/>
      <c r="O152" s="93"/>
      <c r="P152" s="93"/>
      <c r="Q152" s="94"/>
      <c r="R152" s="78"/>
      <c r="S152" s="23"/>
      <c r="T152" s="23"/>
      <c r="U152" s="79"/>
      <c r="V152" s="125"/>
    </row>
    <row r="153" spans="2:22" s="57" customFormat="1" ht="39.950000000000003" customHeight="1">
      <c r="B153" s="124"/>
      <c r="C153" s="89"/>
      <c r="D153" s="18">
        <f t="shared" ref="D153" si="297">COUNTIF(G153:G153,"*")</f>
        <v>0</v>
      </c>
      <c r="E153" s="38"/>
      <c r="F153" s="29"/>
      <c r="G153" s="20"/>
      <c r="H153" s="20"/>
      <c r="I153" s="21"/>
      <c r="J153" s="20"/>
      <c r="K153" s="20"/>
      <c r="L153" s="22"/>
      <c r="M153" s="66"/>
      <c r="N153" s="8"/>
      <c r="O153" s="47"/>
      <c r="P153" s="8"/>
      <c r="Q153" s="74"/>
      <c r="R153" s="80">
        <f t="shared" ref="R153" ca="1" si="298">(U153-E153)*T153</f>
        <v>0</v>
      </c>
      <c r="S153" s="65">
        <f t="shared" ref="S153" si="299">P153-E153</f>
        <v>0</v>
      </c>
      <c r="T153" s="12">
        <f t="shared" ref="T153" si="300">COUNTIF(O153,"не завершено")</f>
        <v>0</v>
      </c>
      <c r="U153" s="81">
        <f t="shared" ca="1" si="295"/>
        <v>42116</v>
      </c>
      <c r="V153" s="125"/>
    </row>
    <row r="154" spans="2:22" s="57" customFormat="1" ht="39.950000000000003" customHeight="1">
      <c r="B154" s="124"/>
      <c r="C154" s="162" t="s">
        <v>111</v>
      </c>
      <c r="D154" s="86" t="s">
        <v>121</v>
      </c>
      <c r="E154" s="163">
        <f t="shared" ref="E154" si="301">SUM(D155:D156)</f>
        <v>0</v>
      </c>
      <c r="F154" s="85"/>
      <c r="G154" s="91"/>
      <c r="H154" s="91"/>
      <c r="I154" s="92"/>
      <c r="J154" s="91"/>
      <c r="K154" s="91"/>
      <c r="L154" s="165"/>
      <c r="M154" s="165"/>
      <c r="N154" s="165"/>
      <c r="O154" s="93"/>
      <c r="P154" s="93"/>
      <c r="Q154" s="94"/>
      <c r="R154" s="78"/>
      <c r="S154" s="23"/>
      <c r="T154" s="23"/>
      <c r="U154" s="79"/>
      <c r="V154" s="125"/>
    </row>
    <row r="155" spans="2:22" s="57" customFormat="1" ht="39.950000000000003" customHeight="1">
      <c r="B155" s="124"/>
      <c r="C155" s="89"/>
      <c r="D155" s="18">
        <f t="shared" ref="D155" si="302">COUNTIF(G155:G155,"*")</f>
        <v>0</v>
      </c>
      <c r="E155" s="38"/>
      <c r="F155" s="29"/>
      <c r="G155" s="20"/>
      <c r="H155" s="20"/>
      <c r="I155" s="21"/>
      <c r="J155" s="20"/>
      <c r="K155" s="20"/>
      <c r="L155" s="22"/>
      <c r="M155" s="66"/>
      <c r="N155" s="8"/>
      <c r="O155" s="47"/>
      <c r="P155" s="8"/>
      <c r="Q155" s="74"/>
      <c r="R155" s="80">
        <f t="shared" ref="R155" ca="1" si="303">(U155-E155)*T155</f>
        <v>0</v>
      </c>
      <c r="S155" s="65">
        <f t="shared" ref="S155" si="304">P155-E155</f>
        <v>0</v>
      </c>
      <c r="T155" s="12">
        <f t="shared" ref="T155" si="305">COUNTIF(O155,"не завершено")</f>
        <v>0</v>
      </c>
      <c r="U155" s="81">
        <f t="shared" ca="1" si="295"/>
        <v>42116</v>
      </c>
      <c r="V155" s="125"/>
    </row>
    <row r="156" spans="2:22" s="57" customFormat="1" ht="39.950000000000003" customHeight="1">
      <c r="B156" s="124"/>
      <c r="C156" s="162" t="s">
        <v>113</v>
      </c>
      <c r="D156" s="86" t="s">
        <v>121</v>
      </c>
      <c r="E156" s="163">
        <f t="shared" ref="E156" si="306">SUM(D157:D158)</f>
        <v>0</v>
      </c>
      <c r="F156" s="85"/>
      <c r="G156" s="91"/>
      <c r="H156" s="91"/>
      <c r="I156" s="92"/>
      <c r="J156" s="91"/>
      <c r="K156" s="91"/>
      <c r="L156" s="165"/>
      <c r="M156" s="165"/>
      <c r="N156" s="165"/>
      <c r="O156" s="93"/>
      <c r="P156" s="93"/>
      <c r="Q156" s="94"/>
      <c r="R156" s="78"/>
      <c r="S156" s="23"/>
      <c r="T156" s="23"/>
      <c r="U156" s="79"/>
      <c r="V156" s="125"/>
    </row>
    <row r="157" spans="2:22" s="57" customFormat="1" ht="39.950000000000003" customHeight="1">
      <c r="B157" s="124"/>
      <c r="C157" s="89"/>
      <c r="D157" s="18">
        <f t="shared" ref="D157" si="307">COUNTIF(G157:G157,"*")</f>
        <v>0</v>
      </c>
      <c r="E157" s="38"/>
      <c r="F157" s="29"/>
      <c r="G157" s="20"/>
      <c r="H157" s="20"/>
      <c r="I157" s="21"/>
      <c r="J157" s="20"/>
      <c r="K157" s="20"/>
      <c r="L157" s="22"/>
      <c r="M157" s="66"/>
      <c r="N157" s="8"/>
      <c r="O157" s="47"/>
      <c r="P157" s="8"/>
      <c r="Q157" s="74"/>
      <c r="R157" s="80">
        <f t="shared" ref="R157" ca="1" si="308">(U157-E157)*T157</f>
        <v>0</v>
      </c>
      <c r="S157" s="65">
        <f t="shared" ref="S157" si="309">P157-E157</f>
        <v>0</v>
      </c>
      <c r="T157" s="12">
        <f t="shared" ref="T157" si="310">COUNTIF(O157,"не завершено")</f>
        <v>0</v>
      </c>
      <c r="U157" s="81">
        <f t="shared" ca="1" si="295"/>
        <v>42116</v>
      </c>
      <c r="V157" s="125"/>
    </row>
    <row r="158" spans="2:22" s="57" customFormat="1" ht="39.950000000000003" customHeight="1">
      <c r="B158" s="124"/>
      <c r="C158" s="162" t="s">
        <v>114</v>
      </c>
      <c r="D158" s="86" t="s">
        <v>121</v>
      </c>
      <c r="E158" s="163">
        <f t="shared" ref="E158" si="311">SUM(D159:D160)</f>
        <v>0</v>
      </c>
      <c r="F158" s="85"/>
      <c r="G158" s="91"/>
      <c r="H158" s="91"/>
      <c r="I158" s="92"/>
      <c r="J158" s="91"/>
      <c r="K158" s="91"/>
      <c r="L158" s="165"/>
      <c r="M158" s="165"/>
      <c r="N158" s="165"/>
      <c r="O158" s="93"/>
      <c r="P158" s="93"/>
      <c r="Q158" s="94"/>
      <c r="R158" s="78"/>
      <c r="S158" s="23"/>
      <c r="T158" s="23"/>
      <c r="U158" s="79"/>
      <c r="V158" s="125"/>
    </row>
    <row r="159" spans="2:22" s="57" customFormat="1" ht="39.950000000000003" customHeight="1">
      <c r="B159" s="124"/>
      <c r="C159" s="89"/>
      <c r="D159" s="18">
        <f t="shared" ref="D159" si="312">COUNTIF(G159:G159,"*")</f>
        <v>0</v>
      </c>
      <c r="E159" s="38"/>
      <c r="F159" s="29"/>
      <c r="G159" s="20"/>
      <c r="H159" s="20"/>
      <c r="I159" s="21"/>
      <c r="J159" s="20"/>
      <c r="K159" s="20"/>
      <c r="L159" s="22"/>
      <c r="M159" s="66"/>
      <c r="N159" s="8"/>
      <c r="O159" s="47"/>
      <c r="P159" s="8"/>
      <c r="Q159" s="74"/>
      <c r="R159" s="80">
        <f t="shared" ref="R159" ca="1" si="313">(U159-E159)*T159</f>
        <v>0</v>
      </c>
      <c r="S159" s="65">
        <f t="shared" ref="S159" si="314">P159-E159</f>
        <v>0</v>
      </c>
      <c r="T159" s="12">
        <f t="shared" ref="T159" si="315">COUNTIF(O159,"не завершено")</f>
        <v>0</v>
      </c>
      <c r="U159" s="81">
        <f t="shared" ca="1" si="295"/>
        <v>42116</v>
      </c>
      <c r="V159" s="125"/>
    </row>
    <row r="160" spans="2:22" s="57" customFormat="1" ht="39.950000000000003" customHeight="1">
      <c r="B160" s="124"/>
      <c r="C160" s="162" t="s">
        <v>115</v>
      </c>
      <c r="D160" s="86" t="s">
        <v>121</v>
      </c>
      <c r="E160" s="163">
        <f t="shared" ref="E160" si="316">SUM(D161:D162)</f>
        <v>0</v>
      </c>
      <c r="F160" s="85"/>
      <c r="G160" s="91"/>
      <c r="H160" s="91"/>
      <c r="I160" s="92"/>
      <c r="J160" s="91"/>
      <c r="K160" s="91"/>
      <c r="L160" s="165"/>
      <c r="M160" s="165"/>
      <c r="N160" s="165"/>
      <c r="O160" s="93"/>
      <c r="P160" s="93"/>
      <c r="Q160" s="94"/>
      <c r="R160" s="78"/>
      <c r="S160" s="23"/>
      <c r="T160" s="23"/>
      <c r="U160" s="79"/>
      <c r="V160" s="125"/>
    </row>
    <row r="161" spans="2:22" s="57" customFormat="1" ht="39.950000000000003" customHeight="1">
      <c r="B161" s="124"/>
      <c r="C161" s="89"/>
      <c r="D161" s="18">
        <f t="shared" ref="D161" si="317">COUNTIF(G161:G161,"*")</f>
        <v>0</v>
      </c>
      <c r="E161" s="38"/>
      <c r="F161" s="29"/>
      <c r="G161" s="20"/>
      <c r="H161" s="20"/>
      <c r="I161" s="21"/>
      <c r="J161" s="20"/>
      <c r="K161" s="20"/>
      <c r="L161" s="22"/>
      <c r="M161" s="66"/>
      <c r="N161" s="8"/>
      <c r="O161" s="47"/>
      <c r="P161" s="8"/>
      <c r="Q161" s="74"/>
      <c r="R161" s="80">
        <f t="shared" ref="R161" ca="1" si="318">(U161-E161)*T161</f>
        <v>0</v>
      </c>
      <c r="S161" s="65">
        <f t="shared" ref="S161" si="319">P161-E161</f>
        <v>0</v>
      </c>
      <c r="T161" s="12">
        <f t="shared" ref="T161" si="320">COUNTIF(O161,"не завершено")</f>
        <v>0</v>
      </c>
      <c r="U161" s="81">
        <f t="shared" ca="1" si="295"/>
        <v>42116</v>
      </c>
      <c r="V161" s="125"/>
    </row>
    <row r="162" spans="2:22" s="57" customFormat="1" ht="39.950000000000003" customHeight="1">
      <c r="B162" s="124"/>
      <c r="C162" s="162" t="s">
        <v>116</v>
      </c>
      <c r="D162" s="86" t="s">
        <v>121</v>
      </c>
      <c r="E162" s="163">
        <f t="shared" ref="E162" si="321">SUM(D163:D164)</f>
        <v>0</v>
      </c>
      <c r="F162" s="85"/>
      <c r="G162" s="91"/>
      <c r="H162" s="91"/>
      <c r="I162" s="92"/>
      <c r="J162" s="91"/>
      <c r="K162" s="91"/>
      <c r="L162" s="165"/>
      <c r="M162" s="165"/>
      <c r="N162" s="165"/>
      <c r="O162" s="93"/>
      <c r="P162" s="93"/>
      <c r="Q162" s="94"/>
      <c r="R162" s="78"/>
      <c r="S162" s="23"/>
      <c r="T162" s="23"/>
      <c r="U162" s="79"/>
      <c r="V162" s="125"/>
    </row>
    <row r="163" spans="2:22" s="57" customFormat="1" ht="39.950000000000003" customHeight="1">
      <c r="B163" s="124"/>
      <c r="C163" s="89"/>
      <c r="D163" s="18">
        <f t="shared" ref="D163" si="322">COUNTIF(G163:G163,"*")</f>
        <v>0</v>
      </c>
      <c r="E163" s="38"/>
      <c r="F163" s="29"/>
      <c r="G163" s="20"/>
      <c r="H163" s="20"/>
      <c r="I163" s="21"/>
      <c r="J163" s="20"/>
      <c r="K163" s="20"/>
      <c r="L163" s="22"/>
      <c r="M163" s="66"/>
      <c r="N163" s="8"/>
      <c r="O163" s="47"/>
      <c r="P163" s="8"/>
      <c r="Q163" s="74"/>
      <c r="R163" s="80">
        <f t="shared" ref="R163" ca="1" si="323">(U163-E163)*T163</f>
        <v>0</v>
      </c>
      <c r="S163" s="65">
        <f t="shared" ref="S163" si="324">P163-E163</f>
        <v>0</v>
      </c>
      <c r="T163" s="12">
        <f t="shared" ref="T163" si="325">COUNTIF(O163,"не завершено")</f>
        <v>0</v>
      </c>
      <c r="U163" s="81">
        <f t="shared" ca="1" si="295"/>
        <v>42116</v>
      </c>
      <c r="V163" s="125"/>
    </row>
    <row r="164" spans="2:22" s="57" customFormat="1" ht="39.950000000000003" customHeight="1">
      <c r="B164" s="124"/>
      <c r="C164" s="162" t="s">
        <v>117</v>
      </c>
      <c r="D164" s="86" t="s">
        <v>121</v>
      </c>
      <c r="E164" s="163">
        <f t="shared" ref="E164" si="326">SUM(D165:D166)</f>
        <v>0</v>
      </c>
      <c r="F164" s="85"/>
      <c r="G164" s="91"/>
      <c r="H164" s="91"/>
      <c r="I164" s="92"/>
      <c r="J164" s="91"/>
      <c r="K164" s="91"/>
      <c r="L164" s="165"/>
      <c r="M164" s="165"/>
      <c r="N164" s="165"/>
      <c r="O164" s="93"/>
      <c r="P164" s="93"/>
      <c r="Q164" s="94"/>
      <c r="R164" s="78"/>
      <c r="S164" s="23"/>
      <c r="T164" s="23"/>
      <c r="U164" s="79"/>
      <c r="V164" s="125"/>
    </row>
    <row r="165" spans="2:22" s="57" customFormat="1" ht="39.950000000000003" customHeight="1">
      <c r="B165" s="124"/>
      <c r="C165" s="89"/>
      <c r="D165" s="18">
        <f t="shared" ref="D165" si="327">COUNTIF(G165:G165,"*")</f>
        <v>0</v>
      </c>
      <c r="E165" s="38"/>
      <c r="F165" s="29"/>
      <c r="G165" s="20"/>
      <c r="H165" s="20"/>
      <c r="I165" s="21"/>
      <c r="J165" s="20"/>
      <c r="K165" s="20"/>
      <c r="L165" s="22"/>
      <c r="M165" s="66"/>
      <c r="N165" s="8"/>
      <c r="O165" s="47"/>
      <c r="P165" s="8"/>
      <c r="Q165" s="74"/>
      <c r="R165" s="80">
        <f t="shared" ref="R165" ca="1" si="328">(U165-E165)*T165</f>
        <v>0</v>
      </c>
      <c r="S165" s="65">
        <f t="shared" ref="S165" si="329">P165-E165</f>
        <v>0</v>
      </c>
      <c r="T165" s="12">
        <f t="shared" ref="T165" si="330">COUNTIF(O165,"не завершено")</f>
        <v>0</v>
      </c>
      <c r="U165" s="81">
        <f t="shared" ca="1" si="295"/>
        <v>42116</v>
      </c>
      <c r="V165" s="125"/>
    </row>
    <row r="166" spans="2:22" s="57" customFormat="1" ht="39.950000000000003" customHeight="1">
      <c r="B166" s="124"/>
      <c r="C166" s="162" t="s">
        <v>118</v>
      </c>
      <c r="D166" s="86" t="s">
        <v>121</v>
      </c>
      <c r="E166" s="163">
        <f t="shared" ref="E166" si="331">SUM(D167:D168)</f>
        <v>0</v>
      </c>
      <c r="F166" s="85"/>
      <c r="G166" s="91"/>
      <c r="H166" s="91"/>
      <c r="I166" s="92"/>
      <c r="J166" s="91"/>
      <c r="K166" s="91"/>
      <c r="L166" s="165"/>
      <c r="M166" s="165"/>
      <c r="N166" s="165"/>
      <c r="O166" s="93"/>
      <c r="P166" s="93"/>
      <c r="Q166" s="94"/>
      <c r="R166" s="78"/>
      <c r="S166" s="23"/>
      <c r="T166" s="23"/>
      <c r="U166" s="79"/>
      <c r="V166" s="125"/>
    </row>
    <row r="167" spans="2:22" s="57" customFormat="1" ht="39.950000000000003" customHeight="1">
      <c r="B167" s="124"/>
      <c r="C167" s="89"/>
      <c r="D167" s="18">
        <f t="shared" ref="D167" si="332">COUNTIF(G167:G167,"*")</f>
        <v>0</v>
      </c>
      <c r="E167" s="38"/>
      <c r="F167" s="29"/>
      <c r="G167" s="20"/>
      <c r="H167" s="20"/>
      <c r="I167" s="21"/>
      <c r="J167" s="20"/>
      <c r="K167" s="20"/>
      <c r="L167" s="22"/>
      <c r="M167" s="66"/>
      <c r="N167" s="8"/>
      <c r="O167" s="47"/>
      <c r="P167" s="8"/>
      <c r="Q167" s="74"/>
      <c r="R167" s="80">
        <f t="shared" ref="R167" ca="1" si="333">(U167-E167)*T167</f>
        <v>0</v>
      </c>
      <c r="S167" s="65">
        <f t="shared" ref="S167" si="334">P167-E167</f>
        <v>0</v>
      </c>
      <c r="T167" s="12">
        <f t="shared" ref="T167" si="335">COUNTIF(O167,"не завершено")</f>
        <v>0</v>
      </c>
      <c r="U167" s="81">
        <f t="shared" ca="1" si="295"/>
        <v>42116</v>
      </c>
      <c r="V167" s="125"/>
    </row>
    <row r="168" spans="2:22" s="57" customFormat="1" ht="39.950000000000003" customHeight="1">
      <c r="B168" s="124"/>
      <c r="C168" s="162" t="s">
        <v>119</v>
      </c>
      <c r="D168" s="86" t="s">
        <v>121</v>
      </c>
      <c r="E168" s="163">
        <f t="shared" ref="E168" si="336">SUM(D169:D170)</f>
        <v>0</v>
      </c>
      <c r="F168" s="85"/>
      <c r="G168" s="91"/>
      <c r="H168" s="91"/>
      <c r="I168" s="92"/>
      <c r="J168" s="91"/>
      <c r="K168" s="91"/>
      <c r="L168" s="165"/>
      <c r="M168" s="165"/>
      <c r="N168" s="165"/>
      <c r="O168" s="93"/>
      <c r="P168" s="93"/>
      <c r="Q168" s="94"/>
      <c r="R168" s="78"/>
      <c r="S168" s="23"/>
      <c r="T168" s="23"/>
      <c r="U168" s="79"/>
      <c r="V168" s="125"/>
    </row>
    <row r="169" spans="2:22" s="57" customFormat="1" ht="39.950000000000003" customHeight="1">
      <c r="B169" s="124"/>
      <c r="C169" s="89"/>
      <c r="D169" s="18">
        <f t="shared" ref="D169" si="337">COUNTIF(G169:G169,"*")</f>
        <v>0</v>
      </c>
      <c r="E169" s="38"/>
      <c r="F169" s="29"/>
      <c r="G169" s="20"/>
      <c r="H169" s="20"/>
      <c r="I169" s="21"/>
      <c r="J169" s="20"/>
      <c r="K169" s="20"/>
      <c r="L169" s="22"/>
      <c r="M169" s="66"/>
      <c r="N169" s="8"/>
      <c r="O169" s="47"/>
      <c r="P169" s="8"/>
      <c r="Q169" s="74"/>
      <c r="R169" s="80">
        <f t="shared" ref="R169" ca="1" si="338">(U169-E169)*T169</f>
        <v>0</v>
      </c>
      <c r="S169" s="65">
        <f t="shared" ref="S169" si="339">P169-E169</f>
        <v>0</v>
      </c>
      <c r="T169" s="12">
        <f t="shared" ref="T169" si="340">COUNTIF(O169,"не завершено")</f>
        <v>0</v>
      </c>
      <c r="U169" s="81">
        <f t="shared" ca="1" si="295"/>
        <v>42116</v>
      </c>
      <c r="V169" s="125"/>
    </row>
    <row r="170" spans="2:22" s="57" customFormat="1" ht="39.950000000000003" customHeight="1">
      <c r="B170" s="124"/>
      <c r="C170" s="162" t="s">
        <v>120</v>
      </c>
      <c r="D170" s="86" t="s">
        <v>121</v>
      </c>
      <c r="E170" s="163">
        <f t="shared" ref="E170" si="341">SUM(D171:D172)</f>
        <v>0</v>
      </c>
      <c r="F170" s="85"/>
      <c r="G170" s="91"/>
      <c r="H170" s="91"/>
      <c r="I170" s="92"/>
      <c r="J170" s="91"/>
      <c r="K170" s="91"/>
      <c r="L170" s="165"/>
      <c r="M170" s="165"/>
      <c r="N170" s="165"/>
      <c r="O170" s="93"/>
      <c r="P170" s="93"/>
      <c r="Q170" s="94"/>
      <c r="R170" s="78"/>
      <c r="S170" s="23"/>
      <c r="T170" s="23"/>
      <c r="U170" s="79"/>
      <c r="V170" s="125"/>
    </row>
    <row r="171" spans="2:22" s="57" customFormat="1" ht="39.950000000000003" customHeight="1">
      <c r="B171" s="124"/>
      <c r="C171" s="89"/>
      <c r="D171" s="18">
        <f t="shared" ref="D171" si="342">COUNTIF(G171:G171,"*")</f>
        <v>0</v>
      </c>
      <c r="E171" s="38"/>
      <c r="F171" s="29"/>
      <c r="G171" s="20"/>
      <c r="H171" s="20"/>
      <c r="I171" s="21"/>
      <c r="J171" s="20"/>
      <c r="K171" s="20"/>
      <c r="L171" s="22"/>
      <c r="M171" s="66"/>
      <c r="N171" s="8"/>
      <c r="O171" s="47"/>
      <c r="P171" s="8"/>
      <c r="Q171" s="74"/>
      <c r="R171" s="80">
        <f t="shared" ref="R171" ca="1" si="343">(U171-E171)*T171</f>
        <v>0</v>
      </c>
      <c r="S171" s="65">
        <f t="shared" ref="S171" si="344">P171-E171</f>
        <v>0</v>
      </c>
      <c r="T171" s="12">
        <f t="shared" ref="T171" si="345">COUNTIF(O171,"не завершено")</f>
        <v>0</v>
      </c>
      <c r="U171" s="81">
        <f t="shared" ca="1" si="295"/>
        <v>42116</v>
      </c>
      <c r="V171" s="125"/>
    </row>
    <row r="172" spans="2:22" s="57" customFormat="1" ht="39.950000000000003" customHeight="1">
      <c r="B172" s="124"/>
      <c r="C172" s="162" t="s">
        <v>122</v>
      </c>
      <c r="D172" s="86" t="s">
        <v>121</v>
      </c>
      <c r="E172" s="163">
        <f t="shared" ref="E172" si="346">SUM(D173:D174)</f>
        <v>0</v>
      </c>
      <c r="F172" s="85"/>
      <c r="G172" s="91"/>
      <c r="H172" s="91"/>
      <c r="I172" s="92"/>
      <c r="J172" s="91"/>
      <c r="K172" s="91"/>
      <c r="L172" s="165"/>
      <c r="M172" s="165"/>
      <c r="N172" s="165"/>
      <c r="O172" s="93"/>
      <c r="P172" s="93"/>
      <c r="Q172" s="94"/>
      <c r="R172" s="78"/>
      <c r="S172" s="23"/>
      <c r="T172" s="23"/>
      <c r="U172" s="79"/>
      <c r="V172" s="125"/>
    </row>
    <row r="173" spans="2:22" s="57" customFormat="1" ht="39.950000000000003" customHeight="1" thickBot="1">
      <c r="B173" s="124"/>
      <c r="C173" s="89"/>
      <c r="D173" s="18">
        <f t="shared" ref="D173" si="347">COUNTIF(G173:G173,"*")</f>
        <v>0</v>
      </c>
      <c r="E173" s="38"/>
      <c r="F173" s="29"/>
      <c r="G173" s="20"/>
      <c r="H173" s="20"/>
      <c r="I173" s="21"/>
      <c r="J173" s="20"/>
      <c r="K173" s="20"/>
      <c r="L173" s="22"/>
      <c r="M173" s="66"/>
      <c r="N173" s="8"/>
      <c r="O173" s="47"/>
      <c r="P173" s="8"/>
      <c r="Q173" s="74"/>
      <c r="R173" s="80">
        <f t="shared" ref="R173" ca="1" si="348">(U173-E173)*T173</f>
        <v>0</v>
      </c>
      <c r="S173" s="65">
        <f t="shared" ref="S173" si="349">P173-E173</f>
        <v>0</v>
      </c>
      <c r="T173" s="12">
        <f t="shared" ref="T173" si="350">COUNTIF(O173,"не завершено")</f>
        <v>0</v>
      </c>
      <c r="U173" s="81">
        <f t="shared" ca="1" si="295"/>
        <v>42116</v>
      </c>
      <c r="V173" s="125"/>
    </row>
    <row r="174" spans="2:22" s="57" customFormat="1" ht="50.1" customHeight="1">
      <c r="B174" s="124"/>
      <c r="C174" s="177" t="s">
        <v>130</v>
      </c>
      <c r="D174" s="167" t="s">
        <v>121</v>
      </c>
      <c r="E174" s="168">
        <f>SUM(D175:D199)</f>
        <v>0</v>
      </c>
      <c r="F174" s="170"/>
      <c r="G174" s="170"/>
      <c r="H174" s="170"/>
      <c r="I174" s="171"/>
      <c r="J174" s="170"/>
      <c r="K174" s="170"/>
      <c r="L174" s="170"/>
      <c r="M174" s="170"/>
      <c r="N174" s="170"/>
      <c r="O174" s="173"/>
      <c r="P174" s="173"/>
      <c r="Q174" s="178"/>
      <c r="R174" s="174"/>
      <c r="S174" s="173"/>
      <c r="T174" s="173"/>
      <c r="U174" s="175"/>
      <c r="V174" s="125"/>
    </row>
    <row r="175" spans="2:22" s="57" customFormat="1" ht="39.950000000000003" customHeight="1">
      <c r="B175" s="124"/>
      <c r="C175" s="162" t="s">
        <v>123</v>
      </c>
      <c r="D175" s="86" t="s">
        <v>121</v>
      </c>
      <c r="E175" s="163">
        <f>SUM(D176:D177)</f>
        <v>0</v>
      </c>
      <c r="F175" s="85"/>
      <c r="G175" s="91"/>
      <c r="H175" s="91"/>
      <c r="I175" s="92"/>
      <c r="J175" s="91"/>
      <c r="K175" s="91"/>
      <c r="L175" s="165"/>
      <c r="M175" s="165"/>
      <c r="N175" s="165"/>
      <c r="O175" s="93"/>
      <c r="P175" s="93"/>
      <c r="Q175" s="94"/>
      <c r="R175" s="78"/>
      <c r="S175" s="23"/>
      <c r="T175" s="23"/>
      <c r="U175" s="79"/>
      <c r="V175" s="125"/>
    </row>
    <row r="176" spans="2:22" s="57" customFormat="1" ht="39.950000000000003" customHeight="1">
      <c r="B176" s="124"/>
      <c r="C176" s="89"/>
      <c r="D176" s="18">
        <f t="shared" ref="D176" si="351">COUNTIF(G176:G176,"*")</f>
        <v>0</v>
      </c>
      <c r="E176" s="38"/>
      <c r="F176" s="29"/>
      <c r="G176" s="20"/>
      <c r="H176" s="20"/>
      <c r="I176" s="21"/>
      <c r="J176" s="20"/>
      <c r="K176" s="20"/>
      <c r="L176" s="22"/>
      <c r="M176" s="66"/>
      <c r="N176" s="8"/>
      <c r="O176" s="47"/>
      <c r="P176" s="8"/>
      <c r="Q176" s="74"/>
      <c r="R176" s="80">
        <f ca="1">(U176-E176)*T176</f>
        <v>0</v>
      </c>
      <c r="S176" s="65">
        <f t="shared" ref="S176" si="352">P176-E176</f>
        <v>0</v>
      </c>
      <c r="T176" s="12">
        <f>COUNTIF(O176,"не завершено")</f>
        <v>0</v>
      </c>
      <c r="U176" s="81">
        <f t="shared" ref="U176:U198" ca="1" si="353">TODAY()</f>
        <v>42116</v>
      </c>
      <c r="V176" s="125"/>
    </row>
    <row r="177" spans="2:22" s="57" customFormat="1" ht="39.950000000000003" customHeight="1">
      <c r="B177" s="124"/>
      <c r="C177" s="162" t="s">
        <v>112</v>
      </c>
      <c r="D177" s="86" t="s">
        <v>121</v>
      </c>
      <c r="E177" s="163">
        <f t="shared" ref="E177" si="354">SUM(D178:D179)</f>
        <v>0</v>
      </c>
      <c r="F177" s="85"/>
      <c r="G177" s="91"/>
      <c r="H177" s="91"/>
      <c r="I177" s="92"/>
      <c r="J177" s="91"/>
      <c r="K177" s="91"/>
      <c r="L177" s="165"/>
      <c r="M177" s="165"/>
      <c r="N177" s="165"/>
      <c r="O177" s="93"/>
      <c r="P177" s="93"/>
      <c r="Q177" s="94"/>
      <c r="R177" s="78"/>
      <c r="S177" s="23"/>
      <c r="T177" s="23"/>
      <c r="U177" s="79"/>
      <c r="V177" s="125"/>
    </row>
    <row r="178" spans="2:22" s="57" customFormat="1" ht="39.950000000000003" customHeight="1">
      <c r="B178" s="124"/>
      <c r="C178" s="89"/>
      <c r="D178" s="18">
        <f t="shared" ref="D178" si="355">COUNTIF(G178:G178,"*")</f>
        <v>0</v>
      </c>
      <c r="E178" s="38"/>
      <c r="F178" s="29"/>
      <c r="G178" s="20"/>
      <c r="H178" s="20"/>
      <c r="I178" s="21"/>
      <c r="J178" s="20"/>
      <c r="K178" s="20"/>
      <c r="L178" s="22"/>
      <c r="M178" s="66"/>
      <c r="N178" s="8"/>
      <c r="O178" s="47"/>
      <c r="P178" s="8"/>
      <c r="Q178" s="74"/>
      <c r="R178" s="80">
        <f t="shared" ref="R178" ca="1" si="356">(U178-E178)*T178</f>
        <v>0</v>
      </c>
      <c r="S178" s="65">
        <f t="shared" ref="S178" si="357">P178-E178</f>
        <v>0</v>
      </c>
      <c r="T178" s="12">
        <f t="shared" ref="T178" si="358">COUNTIF(O178,"не завершено")</f>
        <v>0</v>
      </c>
      <c r="U178" s="81">
        <f t="shared" ca="1" si="353"/>
        <v>42116</v>
      </c>
      <c r="V178" s="125"/>
    </row>
    <row r="179" spans="2:22" s="57" customFormat="1" ht="39.950000000000003" customHeight="1">
      <c r="B179" s="124"/>
      <c r="C179" s="162" t="s">
        <v>111</v>
      </c>
      <c r="D179" s="86" t="s">
        <v>121</v>
      </c>
      <c r="E179" s="163">
        <f t="shared" ref="E179" si="359">SUM(D180:D181)</f>
        <v>0</v>
      </c>
      <c r="F179" s="85"/>
      <c r="G179" s="91"/>
      <c r="H179" s="91"/>
      <c r="I179" s="92"/>
      <c r="J179" s="91"/>
      <c r="K179" s="91"/>
      <c r="L179" s="165"/>
      <c r="M179" s="165"/>
      <c r="N179" s="165"/>
      <c r="O179" s="93"/>
      <c r="P179" s="93"/>
      <c r="Q179" s="94"/>
      <c r="R179" s="78"/>
      <c r="S179" s="23"/>
      <c r="T179" s="23"/>
      <c r="U179" s="79"/>
      <c r="V179" s="125"/>
    </row>
    <row r="180" spans="2:22" s="57" customFormat="1" ht="39.950000000000003" customHeight="1">
      <c r="B180" s="124"/>
      <c r="C180" s="89"/>
      <c r="D180" s="18">
        <f t="shared" ref="D180" si="360">COUNTIF(G180:G180,"*")</f>
        <v>0</v>
      </c>
      <c r="E180" s="38"/>
      <c r="F180" s="29"/>
      <c r="G180" s="20"/>
      <c r="H180" s="20"/>
      <c r="I180" s="21"/>
      <c r="J180" s="20"/>
      <c r="K180" s="20"/>
      <c r="L180" s="22"/>
      <c r="M180" s="66"/>
      <c r="N180" s="8"/>
      <c r="O180" s="47"/>
      <c r="P180" s="8"/>
      <c r="Q180" s="74"/>
      <c r="R180" s="80">
        <f t="shared" ref="R180" ca="1" si="361">(U180-E180)*T180</f>
        <v>0</v>
      </c>
      <c r="S180" s="65">
        <f t="shared" ref="S180" si="362">P180-E180</f>
        <v>0</v>
      </c>
      <c r="T180" s="12">
        <f t="shared" ref="T180" si="363">COUNTIF(O180,"не завершено")</f>
        <v>0</v>
      </c>
      <c r="U180" s="81">
        <f t="shared" ca="1" si="353"/>
        <v>42116</v>
      </c>
      <c r="V180" s="125"/>
    </row>
    <row r="181" spans="2:22" s="57" customFormat="1" ht="39.950000000000003" customHeight="1">
      <c r="B181" s="124"/>
      <c r="C181" s="162" t="s">
        <v>113</v>
      </c>
      <c r="D181" s="86" t="s">
        <v>121</v>
      </c>
      <c r="E181" s="163">
        <f t="shared" ref="E181" si="364">SUM(D182:D183)</f>
        <v>0</v>
      </c>
      <c r="F181" s="85"/>
      <c r="G181" s="91"/>
      <c r="H181" s="91"/>
      <c r="I181" s="92"/>
      <c r="J181" s="91"/>
      <c r="K181" s="91"/>
      <c r="L181" s="165"/>
      <c r="M181" s="165"/>
      <c r="N181" s="165"/>
      <c r="O181" s="93"/>
      <c r="P181" s="93"/>
      <c r="Q181" s="94"/>
      <c r="R181" s="78"/>
      <c r="S181" s="23"/>
      <c r="T181" s="23"/>
      <c r="U181" s="79"/>
      <c r="V181" s="125"/>
    </row>
    <row r="182" spans="2:22" s="57" customFormat="1" ht="39.950000000000003" customHeight="1">
      <c r="B182" s="124"/>
      <c r="C182" s="89"/>
      <c r="D182" s="18">
        <f t="shared" ref="D182" si="365">COUNTIF(G182:G182,"*")</f>
        <v>0</v>
      </c>
      <c r="E182" s="38"/>
      <c r="F182" s="29"/>
      <c r="G182" s="20"/>
      <c r="H182" s="20"/>
      <c r="I182" s="21"/>
      <c r="J182" s="20"/>
      <c r="K182" s="20"/>
      <c r="L182" s="22"/>
      <c r="M182" s="66"/>
      <c r="N182" s="8"/>
      <c r="O182" s="47"/>
      <c r="P182" s="8"/>
      <c r="Q182" s="74"/>
      <c r="R182" s="80">
        <f t="shared" ref="R182" ca="1" si="366">(U182-E182)*T182</f>
        <v>0</v>
      </c>
      <c r="S182" s="65">
        <f t="shared" ref="S182" si="367">P182-E182</f>
        <v>0</v>
      </c>
      <c r="T182" s="12">
        <f t="shared" ref="T182" si="368">COUNTIF(O182,"не завершено")</f>
        <v>0</v>
      </c>
      <c r="U182" s="81">
        <f t="shared" ca="1" si="353"/>
        <v>42116</v>
      </c>
      <c r="V182" s="125"/>
    </row>
    <row r="183" spans="2:22" s="57" customFormat="1" ht="39.950000000000003" customHeight="1">
      <c r="B183" s="124"/>
      <c r="C183" s="162" t="s">
        <v>114</v>
      </c>
      <c r="D183" s="86" t="s">
        <v>121</v>
      </c>
      <c r="E183" s="163">
        <f t="shared" ref="E183" si="369">SUM(D184:D185)</f>
        <v>0</v>
      </c>
      <c r="F183" s="85"/>
      <c r="G183" s="91"/>
      <c r="H183" s="91"/>
      <c r="I183" s="92"/>
      <c r="J183" s="91"/>
      <c r="K183" s="91"/>
      <c r="L183" s="165"/>
      <c r="M183" s="165"/>
      <c r="N183" s="165"/>
      <c r="O183" s="93"/>
      <c r="P183" s="93"/>
      <c r="Q183" s="94"/>
      <c r="R183" s="78"/>
      <c r="S183" s="23"/>
      <c r="T183" s="23"/>
      <c r="U183" s="79"/>
      <c r="V183" s="125"/>
    </row>
    <row r="184" spans="2:22" s="57" customFormat="1" ht="39.950000000000003" customHeight="1">
      <c r="B184" s="124"/>
      <c r="C184" s="89"/>
      <c r="D184" s="18">
        <f t="shared" ref="D184" si="370">COUNTIF(G184:G184,"*")</f>
        <v>0</v>
      </c>
      <c r="E184" s="38"/>
      <c r="F184" s="29"/>
      <c r="G184" s="20"/>
      <c r="H184" s="20"/>
      <c r="I184" s="21"/>
      <c r="J184" s="20"/>
      <c r="K184" s="20"/>
      <c r="L184" s="22"/>
      <c r="M184" s="66"/>
      <c r="N184" s="8"/>
      <c r="O184" s="47"/>
      <c r="P184" s="8"/>
      <c r="Q184" s="74"/>
      <c r="R184" s="80">
        <f t="shared" ref="R184" ca="1" si="371">(U184-E184)*T184</f>
        <v>0</v>
      </c>
      <c r="S184" s="65">
        <f t="shared" ref="S184" si="372">P184-E184</f>
        <v>0</v>
      </c>
      <c r="T184" s="12">
        <f t="shared" ref="T184" si="373">COUNTIF(O184,"не завершено")</f>
        <v>0</v>
      </c>
      <c r="U184" s="81">
        <f t="shared" ca="1" si="353"/>
        <v>42116</v>
      </c>
      <c r="V184" s="125"/>
    </row>
    <row r="185" spans="2:22" s="57" customFormat="1" ht="39.950000000000003" customHeight="1">
      <c r="B185" s="124"/>
      <c r="C185" s="162" t="s">
        <v>115</v>
      </c>
      <c r="D185" s="86" t="s">
        <v>121</v>
      </c>
      <c r="E185" s="163">
        <f t="shared" ref="E185" si="374">SUM(D186:D187)</f>
        <v>0</v>
      </c>
      <c r="F185" s="85"/>
      <c r="G185" s="91"/>
      <c r="H185" s="91"/>
      <c r="I185" s="92"/>
      <c r="J185" s="91"/>
      <c r="K185" s="91"/>
      <c r="L185" s="165"/>
      <c r="M185" s="165"/>
      <c r="N185" s="165"/>
      <c r="O185" s="93"/>
      <c r="P185" s="93"/>
      <c r="Q185" s="94"/>
      <c r="R185" s="78"/>
      <c r="S185" s="23"/>
      <c r="T185" s="23"/>
      <c r="U185" s="79"/>
      <c r="V185" s="125"/>
    </row>
    <row r="186" spans="2:22" s="57" customFormat="1" ht="39.950000000000003" customHeight="1">
      <c r="B186" s="124"/>
      <c r="C186" s="89"/>
      <c r="D186" s="18">
        <f t="shared" ref="D186" si="375">COUNTIF(G186:G186,"*")</f>
        <v>0</v>
      </c>
      <c r="E186" s="38"/>
      <c r="F186" s="29"/>
      <c r="G186" s="20"/>
      <c r="H186" s="20"/>
      <c r="I186" s="21"/>
      <c r="J186" s="20"/>
      <c r="K186" s="20"/>
      <c r="L186" s="22"/>
      <c r="M186" s="66"/>
      <c r="N186" s="8"/>
      <c r="O186" s="47"/>
      <c r="P186" s="8"/>
      <c r="Q186" s="74"/>
      <c r="R186" s="80">
        <f t="shared" ref="R186" ca="1" si="376">(U186-E186)*T186</f>
        <v>0</v>
      </c>
      <c r="S186" s="65">
        <f t="shared" ref="S186" si="377">P186-E186</f>
        <v>0</v>
      </c>
      <c r="T186" s="12">
        <f t="shared" ref="T186" si="378">COUNTIF(O186,"не завершено")</f>
        <v>0</v>
      </c>
      <c r="U186" s="81">
        <f t="shared" ca="1" si="353"/>
        <v>42116</v>
      </c>
      <c r="V186" s="125"/>
    </row>
    <row r="187" spans="2:22" s="57" customFormat="1" ht="39.950000000000003" customHeight="1">
      <c r="B187" s="124"/>
      <c r="C187" s="162" t="s">
        <v>116</v>
      </c>
      <c r="D187" s="86" t="s">
        <v>121</v>
      </c>
      <c r="E187" s="163">
        <f t="shared" ref="E187" si="379">SUM(D188:D189)</f>
        <v>0</v>
      </c>
      <c r="F187" s="85"/>
      <c r="G187" s="91"/>
      <c r="H187" s="91"/>
      <c r="I187" s="92"/>
      <c r="J187" s="91"/>
      <c r="K187" s="91"/>
      <c r="L187" s="165"/>
      <c r="M187" s="165"/>
      <c r="N187" s="165"/>
      <c r="O187" s="93"/>
      <c r="P187" s="93"/>
      <c r="Q187" s="94"/>
      <c r="R187" s="78"/>
      <c r="S187" s="23"/>
      <c r="T187" s="23"/>
      <c r="U187" s="79"/>
      <c r="V187" s="125"/>
    </row>
    <row r="188" spans="2:22" s="57" customFormat="1" ht="39.950000000000003" customHeight="1">
      <c r="B188" s="124"/>
      <c r="C188" s="89"/>
      <c r="D188" s="18">
        <f t="shared" ref="D188" si="380">COUNTIF(G188:G188,"*")</f>
        <v>0</v>
      </c>
      <c r="E188" s="38"/>
      <c r="F188" s="29"/>
      <c r="G188" s="20"/>
      <c r="H188" s="20"/>
      <c r="I188" s="21"/>
      <c r="J188" s="20"/>
      <c r="K188" s="20"/>
      <c r="L188" s="22"/>
      <c r="M188" s="66"/>
      <c r="N188" s="8"/>
      <c r="O188" s="47"/>
      <c r="P188" s="8"/>
      <c r="Q188" s="74"/>
      <c r="R188" s="80">
        <f t="shared" ref="R188" ca="1" si="381">(U188-E188)*T188</f>
        <v>0</v>
      </c>
      <c r="S188" s="65">
        <f t="shared" ref="S188" si="382">P188-E188</f>
        <v>0</v>
      </c>
      <c r="T188" s="12">
        <f t="shared" ref="T188" si="383">COUNTIF(O188,"не завершено")</f>
        <v>0</v>
      </c>
      <c r="U188" s="81">
        <f t="shared" ca="1" si="353"/>
        <v>42116</v>
      </c>
      <c r="V188" s="125"/>
    </row>
    <row r="189" spans="2:22" s="57" customFormat="1" ht="39.950000000000003" customHeight="1">
      <c r="B189" s="124"/>
      <c r="C189" s="162" t="s">
        <v>117</v>
      </c>
      <c r="D189" s="86" t="s">
        <v>121</v>
      </c>
      <c r="E189" s="163">
        <f t="shared" ref="E189" si="384">SUM(D190:D191)</f>
        <v>0</v>
      </c>
      <c r="F189" s="85"/>
      <c r="G189" s="91"/>
      <c r="H189" s="91"/>
      <c r="I189" s="92"/>
      <c r="J189" s="91"/>
      <c r="K189" s="91"/>
      <c r="L189" s="165"/>
      <c r="M189" s="165"/>
      <c r="N189" s="165"/>
      <c r="O189" s="93"/>
      <c r="P189" s="93"/>
      <c r="Q189" s="94"/>
      <c r="R189" s="78"/>
      <c r="S189" s="23"/>
      <c r="T189" s="23"/>
      <c r="U189" s="79"/>
      <c r="V189" s="125"/>
    </row>
    <row r="190" spans="2:22" s="57" customFormat="1" ht="39.950000000000003" customHeight="1">
      <c r="B190" s="124"/>
      <c r="C190" s="89"/>
      <c r="D190" s="18">
        <f t="shared" ref="D190" si="385">COUNTIF(G190:G190,"*")</f>
        <v>0</v>
      </c>
      <c r="E190" s="38"/>
      <c r="F190" s="29"/>
      <c r="G190" s="20"/>
      <c r="H190" s="20"/>
      <c r="I190" s="21"/>
      <c r="J190" s="20"/>
      <c r="K190" s="20"/>
      <c r="L190" s="22"/>
      <c r="M190" s="66"/>
      <c r="N190" s="8"/>
      <c r="O190" s="47"/>
      <c r="P190" s="8"/>
      <c r="Q190" s="74"/>
      <c r="R190" s="80">
        <f t="shared" ref="R190" ca="1" si="386">(U190-E190)*T190</f>
        <v>0</v>
      </c>
      <c r="S190" s="65">
        <f t="shared" ref="S190" si="387">P190-E190</f>
        <v>0</v>
      </c>
      <c r="T190" s="12">
        <f t="shared" ref="T190" si="388">COUNTIF(O190,"не завершено")</f>
        <v>0</v>
      </c>
      <c r="U190" s="81">
        <f t="shared" ca="1" si="353"/>
        <v>42116</v>
      </c>
      <c r="V190" s="125"/>
    </row>
    <row r="191" spans="2:22" s="57" customFormat="1" ht="39.950000000000003" customHeight="1">
      <c r="B191" s="124"/>
      <c r="C191" s="162" t="s">
        <v>118</v>
      </c>
      <c r="D191" s="86" t="s">
        <v>121</v>
      </c>
      <c r="E191" s="163">
        <f t="shared" ref="E191" si="389">SUM(D192:D193)</f>
        <v>0</v>
      </c>
      <c r="F191" s="85"/>
      <c r="G191" s="91"/>
      <c r="H191" s="91"/>
      <c r="I191" s="92"/>
      <c r="J191" s="91"/>
      <c r="K191" s="91"/>
      <c r="L191" s="165"/>
      <c r="M191" s="165"/>
      <c r="N191" s="165"/>
      <c r="O191" s="93"/>
      <c r="P191" s="93"/>
      <c r="Q191" s="94"/>
      <c r="R191" s="78"/>
      <c r="S191" s="23"/>
      <c r="T191" s="23"/>
      <c r="U191" s="79"/>
      <c r="V191" s="125"/>
    </row>
    <row r="192" spans="2:22" s="57" customFormat="1" ht="39.950000000000003" customHeight="1">
      <c r="B192" s="124"/>
      <c r="C192" s="89"/>
      <c r="D192" s="18">
        <f t="shared" ref="D192" si="390">COUNTIF(G192:G192,"*")</f>
        <v>0</v>
      </c>
      <c r="E192" s="38"/>
      <c r="F192" s="29"/>
      <c r="G192" s="20"/>
      <c r="H192" s="20"/>
      <c r="I192" s="21"/>
      <c r="J192" s="20"/>
      <c r="K192" s="20"/>
      <c r="L192" s="22"/>
      <c r="M192" s="66"/>
      <c r="N192" s="8"/>
      <c r="O192" s="47"/>
      <c r="P192" s="8"/>
      <c r="Q192" s="74"/>
      <c r="R192" s="80">
        <f t="shared" ref="R192" ca="1" si="391">(U192-E192)*T192</f>
        <v>0</v>
      </c>
      <c r="S192" s="65">
        <f t="shared" ref="S192" si="392">P192-E192</f>
        <v>0</v>
      </c>
      <c r="T192" s="12">
        <f t="shared" ref="T192" si="393">COUNTIF(O192,"не завершено")</f>
        <v>0</v>
      </c>
      <c r="U192" s="81">
        <f t="shared" ca="1" si="353"/>
        <v>42116</v>
      </c>
      <c r="V192" s="125"/>
    </row>
    <row r="193" spans="2:22" s="57" customFormat="1" ht="39.950000000000003" customHeight="1">
      <c r="B193" s="124"/>
      <c r="C193" s="162" t="s">
        <v>119</v>
      </c>
      <c r="D193" s="86" t="s">
        <v>121</v>
      </c>
      <c r="E193" s="163">
        <f t="shared" ref="E193" si="394">SUM(D194:D195)</f>
        <v>0</v>
      </c>
      <c r="F193" s="85"/>
      <c r="G193" s="91"/>
      <c r="H193" s="91"/>
      <c r="I193" s="92"/>
      <c r="J193" s="91"/>
      <c r="K193" s="91"/>
      <c r="L193" s="165"/>
      <c r="M193" s="165"/>
      <c r="N193" s="165"/>
      <c r="O193" s="93"/>
      <c r="P193" s="93"/>
      <c r="Q193" s="94"/>
      <c r="R193" s="78"/>
      <c r="S193" s="23"/>
      <c r="T193" s="23"/>
      <c r="U193" s="79"/>
      <c r="V193" s="125"/>
    </row>
    <row r="194" spans="2:22" s="57" customFormat="1" ht="39.950000000000003" customHeight="1">
      <c r="B194" s="124"/>
      <c r="C194" s="89"/>
      <c r="D194" s="18">
        <f t="shared" ref="D194" si="395">COUNTIF(G194:G194,"*")</f>
        <v>0</v>
      </c>
      <c r="E194" s="38"/>
      <c r="F194" s="29"/>
      <c r="G194" s="20"/>
      <c r="H194" s="20"/>
      <c r="I194" s="21"/>
      <c r="J194" s="20"/>
      <c r="K194" s="20"/>
      <c r="L194" s="22"/>
      <c r="M194" s="66"/>
      <c r="N194" s="8"/>
      <c r="O194" s="47"/>
      <c r="P194" s="8"/>
      <c r="Q194" s="74"/>
      <c r="R194" s="80">
        <f t="shared" ref="R194" ca="1" si="396">(U194-E194)*T194</f>
        <v>0</v>
      </c>
      <c r="S194" s="65">
        <f t="shared" ref="S194" si="397">P194-E194</f>
        <v>0</v>
      </c>
      <c r="T194" s="12">
        <f t="shared" ref="T194" si="398">COUNTIF(O194,"не завершено")</f>
        <v>0</v>
      </c>
      <c r="U194" s="81">
        <f t="shared" ca="1" si="353"/>
        <v>42116</v>
      </c>
      <c r="V194" s="125"/>
    </row>
    <row r="195" spans="2:22" s="57" customFormat="1" ht="39.950000000000003" customHeight="1">
      <c r="B195" s="124"/>
      <c r="C195" s="162" t="s">
        <v>120</v>
      </c>
      <c r="D195" s="86" t="s">
        <v>121</v>
      </c>
      <c r="E195" s="163">
        <f t="shared" ref="E195" si="399">SUM(D196:D197)</f>
        <v>0</v>
      </c>
      <c r="F195" s="85"/>
      <c r="G195" s="91"/>
      <c r="H195" s="91"/>
      <c r="I195" s="92"/>
      <c r="J195" s="91"/>
      <c r="K195" s="91"/>
      <c r="L195" s="165"/>
      <c r="M195" s="165"/>
      <c r="N195" s="165"/>
      <c r="O195" s="93"/>
      <c r="P195" s="93"/>
      <c r="Q195" s="94"/>
      <c r="R195" s="78"/>
      <c r="S195" s="23"/>
      <c r="T195" s="23"/>
      <c r="U195" s="79"/>
      <c r="V195" s="125"/>
    </row>
    <row r="196" spans="2:22" s="57" customFormat="1" ht="39.950000000000003" customHeight="1">
      <c r="B196" s="124"/>
      <c r="C196" s="89"/>
      <c r="D196" s="18">
        <f t="shared" ref="D196" si="400">COUNTIF(G196:G196,"*")</f>
        <v>0</v>
      </c>
      <c r="E196" s="38"/>
      <c r="F196" s="29"/>
      <c r="G196" s="20"/>
      <c r="H196" s="20"/>
      <c r="I196" s="21"/>
      <c r="J196" s="20"/>
      <c r="K196" s="20"/>
      <c r="L196" s="22"/>
      <c r="M196" s="66"/>
      <c r="N196" s="8"/>
      <c r="O196" s="47"/>
      <c r="P196" s="8"/>
      <c r="Q196" s="74"/>
      <c r="R196" s="80">
        <f t="shared" ref="R196" ca="1" si="401">(U196-E196)*T196</f>
        <v>0</v>
      </c>
      <c r="S196" s="65">
        <f t="shared" ref="S196" si="402">P196-E196</f>
        <v>0</v>
      </c>
      <c r="T196" s="12">
        <f t="shared" ref="T196" si="403">COUNTIF(O196,"не завершено")</f>
        <v>0</v>
      </c>
      <c r="U196" s="81">
        <f t="shared" ca="1" si="353"/>
        <v>42116</v>
      </c>
      <c r="V196" s="125"/>
    </row>
    <row r="197" spans="2:22" s="57" customFormat="1" ht="39.950000000000003" customHeight="1">
      <c r="B197" s="124"/>
      <c r="C197" s="162" t="s">
        <v>122</v>
      </c>
      <c r="D197" s="86" t="s">
        <v>121</v>
      </c>
      <c r="E197" s="163">
        <f t="shared" ref="E197" si="404">SUM(D198:D199)</f>
        <v>0</v>
      </c>
      <c r="F197" s="85"/>
      <c r="G197" s="91"/>
      <c r="H197" s="91"/>
      <c r="I197" s="92"/>
      <c r="J197" s="91"/>
      <c r="K197" s="91"/>
      <c r="L197" s="165"/>
      <c r="M197" s="165"/>
      <c r="N197" s="165"/>
      <c r="O197" s="93"/>
      <c r="P197" s="93"/>
      <c r="Q197" s="94"/>
      <c r="R197" s="78"/>
      <c r="S197" s="23"/>
      <c r="T197" s="23"/>
      <c r="U197" s="79"/>
      <c r="V197" s="125"/>
    </row>
    <row r="198" spans="2:22" s="57" customFormat="1" ht="39.950000000000003" customHeight="1" thickBot="1">
      <c r="B198" s="124"/>
      <c r="C198" s="89"/>
      <c r="D198" s="18">
        <f t="shared" ref="D198" si="405">COUNTIF(G198:G198,"*")</f>
        <v>0</v>
      </c>
      <c r="E198" s="38"/>
      <c r="F198" s="29"/>
      <c r="G198" s="20"/>
      <c r="H198" s="20"/>
      <c r="I198" s="21"/>
      <c r="J198" s="20"/>
      <c r="K198" s="20"/>
      <c r="L198" s="22"/>
      <c r="M198" s="66"/>
      <c r="N198" s="8"/>
      <c r="O198" s="47"/>
      <c r="P198" s="8"/>
      <c r="Q198" s="74"/>
      <c r="R198" s="80">
        <f t="shared" ref="R198" ca="1" si="406">(U198-E198)*T198</f>
        <v>0</v>
      </c>
      <c r="S198" s="65">
        <f t="shared" ref="S198" si="407">P198-E198</f>
        <v>0</v>
      </c>
      <c r="T198" s="12">
        <f t="shared" ref="T198" si="408">COUNTIF(O198,"не завершено")</f>
        <v>0</v>
      </c>
      <c r="U198" s="81">
        <f t="shared" ca="1" si="353"/>
        <v>42116</v>
      </c>
      <c r="V198" s="125"/>
    </row>
    <row r="199" spans="2:22" s="57" customFormat="1" ht="50.1" customHeight="1">
      <c r="B199" s="124"/>
      <c r="C199" s="177" t="s">
        <v>131</v>
      </c>
      <c r="D199" s="167" t="s">
        <v>121</v>
      </c>
      <c r="E199" s="168">
        <f>SUM(D200:D224)</f>
        <v>0</v>
      </c>
      <c r="F199" s="170"/>
      <c r="G199" s="170"/>
      <c r="H199" s="170"/>
      <c r="I199" s="171"/>
      <c r="J199" s="170"/>
      <c r="K199" s="170"/>
      <c r="L199" s="170"/>
      <c r="M199" s="170"/>
      <c r="N199" s="170"/>
      <c r="O199" s="173"/>
      <c r="P199" s="173"/>
      <c r="Q199" s="178"/>
      <c r="R199" s="174"/>
      <c r="S199" s="173"/>
      <c r="T199" s="173"/>
      <c r="U199" s="175"/>
      <c r="V199" s="125"/>
    </row>
    <row r="200" spans="2:22" s="57" customFormat="1" ht="39.950000000000003" customHeight="1">
      <c r="B200" s="124"/>
      <c r="C200" s="162" t="s">
        <v>123</v>
      </c>
      <c r="D200" s="86" t="s">
        <v>121</v>
      </c>
      <c r="E200" s="163">
        <f>SUM(D201:D202)</f>
        <v>0</v>
      </c>
      <c r="F200" s="85"/>
      <c r="G200" s="91"/>
      <c r="H200" s="91"/>
      <c r="I200" s="92"/>
      <c r="J200" s="91"/>
      <c r="K200" s="91"/>
      <c r="L200" s="165"/>
      <c r="M200" s="165"/>
      <c r="N200" s="165"/>
      <c r="O200" s="93"/>
      <c r="P200" s="93"/>
      <c r="Q200" s="94"/>
      <c r="R200" s="78"/>
      <c r="S200" s="23"/>
      <c r="T200" s="23"/>
      <c r="U200" s="79"/>
      <c r="V200" s="125"/>
    </row>
    <row r="201" spans="2:22" s="57" customFormat="1" ht="39.950000000000003" customHeight="1">
      <c r="B201" s="124"/>
      <c r="C201" s="89"/>
      <c r="D201" s="18">
        <f t="shared" ref="D201" si="409">COUNTIF(G201:G201,"*")</f>
        <v>0</v>
      </c>
      <c r="E201" s="38"/>
      <c r="F201" s="29"/>
      <c r="G201" s="20"/>
      <c r="H201" s="20"/>
      <c r="I201" s="21"/>
      <c r="J201" s="20"/>
      <c r="K201" s="20"/>
      <c r="L201" s="22"/>
      <c r="M201" s="66"/>
      <c r="N201" s="8"/>
      <c r="O201" s="47"/>
      <c r="P201" s="8"/>
      <c r="Q201" s="74"/>
      <c r="R201" s="80">
        <f ca="1">(U201-E201)*T201</f>
        <v>0</v>
      </c>
      <c r="S201" s="65">
        <f t="shared" ref="S201" si="410">P201-E201</f>
        <v>0</v>
      </c>
      <c r="T201" s="12">
        <f>COUNTIF(O201,"не завершено")</f>
        <v>0</v>
      </c>
      <c r="U201" s="81">
        <f t="shared" ref="U201:U223" ca="1" si="411">TODAY()</f>
        <v>42116</v>
      </c>
      <c r="V201" s="125"/>
    </row>
    <row r="202" spans="2:22" s="57" customFormat="1" ht="39.950000000000003" customHeight="1">
      <c r="B202" s="124"/>
      <c r="C202" s="162" t="s">
        <v>112</v>
      </c>
      <c r="D202" s="86" t="s">
        <v>121</v>
      </c>
      <c r="E202" s="163">
        <f t="shared" ref="E202" si="412">SUM(D203:D204)</f>
        <v>0</v>
      </c>
      <c r="F202" s="85"/>
      <c r="G202" s="91"/>
      <c r="H202" s="91"/>
      <c r="I202" s="92"/>
      <c r="J202" s="91"/>
      <c r="K202" s="91"/>
      <c r="L202" s="165"/>
      <c r="M202" s="165"/>
      <c r="N202" s="165"/>
      <c r="O202" s="93"/>
      <c r="P202" s="93"/>
      <c r="Q202" s="94"/>
      <c r="R202" s="78"/>
      <c r="S202" s="23"/>
      <c r="T202" s="23"/>
      <c r="U202" s="79"/>
      <c r="V202" s="125"/>
    </row>
    <row r="203" spans="2:22" s="57" customFormat="1" ht="39.950000000000003" customHeight="1">
      <c r="B203" s="124"/>
      <c r="C203" s="89"/>
      <c r="D203" s="18">
        <f t="shared" ref="D203" si="413">COUNTIF(G203:G203,"*")</f>
        <v>0</v>
      </c>
      <c r="E203" s="38"/>
      <c r="F203" s="29"/>
      <c r="G203" s="20"/>
      <c r="H203" s="20"/>
      <c r="I203" s="21"/>
      <c r="J203" s="20"/>
      <c r="K203" s="20"/>
      <c r="L203" s="22"/>
      <c r="M203" s="66"/>
      <c r="N203" s="8"/>
      <c r="O203" s="47"/>
      <c r="P203" s="8"/>
      <c r="Q203" s="74"/>
      <c r="R203" s="80">
        <f t="shared" ref="R203" ca="1" si="414">(U203-E203)*T203</f>
        <v>0</v>
      </c>
      <c r="S203" s="65">
        <f t="shared" ref="S203" si="415">P203-E203</f>
        <v>0</v>
      </c>
      <c r="T203" s="12">
        <f t="shared" ref="T203" si="416">COUNTIF(O203,"не завершено")</f>
        <v>0</v>
      </c>
      <c r="U203" s="81">
        <f t="shared" ca="1" si="411"/>
        <v>42116</v>
      </c>
      <c r="V203" s="125"/>
    </row>
    <row r="204" spans="2:22" s="57" customFormat="1" ht="39.950000000000003" customHeight="1">
      <c r="B204" s="124"/>
      <c r="C204" s="162" t="s">
        <v>111</v>
      </c>
      <c r="D204" s="86" t="s">
        <v>121</v>
      </c>
      <c r="E204" s="163">
        <f t="shared" ref="E204" si="417">SUM(D205:D206)</f>
        <v>0</v>
      </c>
      <c r="F204" s="85"/>
      <c r="G204" s="91"/>
      <c r="H204" s="91"/>
      <c r="I204" s="92"/>
      <c r="J204" s="91"/>
      <c r="K204" s="91"/>
      <c r="L204" s="165"/>
      <c r="M204" s="165"/>
      <c r="N204" s="165"/>
      <c r="O204" s="93"/>
      <c r="P204" s="93"/>
      <c r="Q204" s="94"/>
      <c r="R204" s="78"/>
      <c r="S204" s="23"/>
      <c r="T204" s="23"/>
      <c r="U204" s="79"/>
      <c r="V204" s="125"/>
    </row>
    <row r="205" spans="2:22" s="57" customFormat="1" ht="39.950000000000003" customHeight="1">
      <c r="B205" s="124"/>
      <c r="C205" s="89"/>
      <c r="D205" s="18">
        <f t="shared" ref="D205" si="418">COUNTIF(G205:G205,"*")</f>
        <v>0</v>
      </c>
      <c r="E205" s="38"/>
      <c r="F205" s="29"/>
      <c r="G205" s="20"/>
      <c r="H205" s="20"/>
      <c r="I205" s="21"/>
      <c r="J205" s="20"/>
      <c r="K205" s="20"/>
      <c r="L205" s="22"/>
      <c r="M205" s="66"/>
      <c r="N205" s="8"/>
      <c r="O205" s="47"/>
      <c r="P205" s="8"/>
      <c r="Q205" s="74"/>
      <c r="R205" s="80">
        <f t="shared" ref="R205" ca="1" si="419">(U205-E205)*T205</f>
        <v>0</v>
      </c>
      <c r="S205" s="65">
        <f t="shared" ref="S205" si="420">P205-E205</f>
        <v>0</v>
      </c>
      <c r="T205" s="12">
        <f t="shared" ref="T205" si="421">COUNTIF(O205,"не завершено")</f>
        <v>0</v>
      </c>
      <c r="U205" s="81">
        <f t="shared" ca="1" si="411"/>
        <v>42116</v>
      </c>
      <c r="V205" s="125"/>
    </row>
    <row r="206" spans="2:22" s="57" customFormat="1" ht="39.950000000000003" customHeight="1">
      <c r="B206" s="124"/>
      <c r="C206" s="162" t="s">
        <v>113</v>
      </c>
      <c r="D206" s="86" t="s">
        <v>121</v>
      </c>
      <c r="E206" s="163">
        <f t="shared" ref="E206" si="422">SUM(D207:D208)</f>
        <v>0</v>
      </c>
      <c r="F206" s="85"/>
      <c r="G206" s="91"/>
      <c r="H206" s="91"/>
      <c r="I206" s="92"/>
      <c r="J206" s="91"/>
      <c r="K206" s="91"/>
      <c r="L206" s="165"/>
      <c r="M206" s="165"/>
      <c r="N206" s="165"/>
      <c r="O206" s="93"/>
      <c r="P206" s="93"/>
      <c r="Q206" s="94"/>
      <c r="R206" s="78"/>
      <c r="S206" s="23"/>
      <c r="T206" s="23"/>
      <c r="U206" s="79"/>
      <c r="V206" s="125"/>
    </row>
    <row r="207" spans="2:22" s="57" customFormat="1" ht="39.950000000000003" customHeight="1">
      <c r="B207" s="124"/>
      <c r="C207" s="89"/>
      <c r="D207" s="18">
        <f t="shared" ref="D207" si="423">COUNTIF(G207:G207,"*")</f>
        <v>0</v>
      </c>
      <c r="E207" s="38"/>
      <c r="F207" s="29"/>
      <c r="G207" s="20"/>
      <c r="H207" s="20"/>
      <c r="I207" s="21"/>
      <c r="J207" s="20"/>
      <c r="K207" s="20"/>
      <c r="L207" s="22"/>
      <c r="M207" s="66"/>
      <c r="N207" s="8"/>
      <c r="O207" s="47"/>
      <c r="P207" s="8"/>
      <c r="Q207" s="74"/>
      <c r="R207" s="80">
        <f t="shared" ref="R207" ca="1" si="424">(U207-E207)*T207</f>
        <v>0</v>
      </c>
      <c r="S207" s="65">
        <f t="shared" ref="S207" si="425">P207-E207</f>
        <v>0</v>
      </c>
      <c r="T207" s="12">
        <f t="shared" ref="T207" si="426">COUNTIF(O207,"не завершено")</f>
        <v>0</v>
      </c>
      <c r="U207" s="81">
        <f t="shared" ca="1" si="411"/>
        <v>42116</v>
      </c>
      <c r="V207" s="125"/>
    </row>
    <row r="208" spans="2:22" s="57" customFormat="1" ht="39.950000000000003" customHeight="1">
      <c r="B208" s="124"/>
      <c r="C208" s="162" t="s">
        <v>114</v>
      </c>
      <c r="D208" s="86" t="s">
        <v>121</v>
      </c>
      <c r="E208" s="163">
        <f t="shared" ref="E208" si="427">SUM(D209:D210)</f>
        <v>0</v>
      </c>
      <c r="F208" s="85"/>
      <c r="G208" s="91"/>
      <c r="H208" s="91"/>
      <c r="I208" s="92"/>
      <c r="J208" s="91"/>
      <c r="K208" s="91"/>
      <c r="L208" s="165"/>
      <c r="M208" s="165"/>
      <c r="N208" s="165"/>
      <c r="O208" s="93"/>
      <c r="P208" s="93"/>
      <c r="Q208" s="94"/>
      <c r="R208" s="78"/>
      <c r="S208" s="23"/>
      <c r="T208" s="23"/>
      <c r="U208" s="79"/>
      <c r="V208" s="125"/>
    </row>
    <row r="209" spans="2:22" s="57" customFormat="1" ht="39.950000000000003" customHeight="1">
      <c r="B209" s="124"/>
      <c r="C209" s="89"/>
      <c r="D209" s="18">
        <f t="shared" ref="D209" si="428">COUNTIF(G209:G209,"*")</f>
        <v>0</v>
      </c>
      <c r="E209" s="38"/>
      <c r="F209" s="29"/>
      <c r="G209" s="20"/>
      <c r="H209" s="20"/>
      <c r="I209" s="21"/>
      <c r="J209" s="20"/>
      <c r="K209" s="20"/>
      <c r="L209" s="22"/>
      <c r="M209" s="66"/>
      <c r="N209" s="8"/>
      <c r="O209" s="47"/>
      <c r="P209" s="8"/>
      <c r="Q209" s="74"/>
      <c r="R209" s="80">
        <f t="shared" ref="R209" ca="1" si="429">(U209-E209)*T209</f>
        <v>0</v>
      </c>
      <c r="S209" s="65">
        <f t="shared" ref="S209" si="430">P209-E209</f>
        <v>0</v>
      </c>
      <c r="T209" s="12">
        <f t="shared" ref="T209" si="431">COUNTIF(O209,"не завершено")</f>
        <v>0</v>
      </c>
      <c r="U209" s="81">
        <f t="shared" ca="1" si="411"/>
        <v>42116</v>
      </c>
      <c r="V209" s="125"/>
    </row>
    <row r="210" spans="2:22" s="57" customFormat="1" ht="39.950000000000003" customHeight="1">
      <c r="B210" s="124"/>
      <c r="C210" s="162" t="s">
        <v>115</v>
      </c>
      <c r="D210" s="86" t="s">
        <v>121</v>
      </c>
      <c r="E210" s="163">
        <f t="shared" ref="E210" si="432">SUM(D211:D212)</f>
        <v>0</v>
      </c>
      <c r="F210" s="85"/>
      <c r="G210" s="91"/>
      <c r="H210" s="91"/>
      <c r="I210" s="92"/>
      <c r="J210" s="91"/>
      <c r="K210" s="91"/>
      <c r="L210" s="165"/>
      <c r="M210" s="165"/>
      <c r="N210" s="165"/>
      <c r="O210" s="93"/>
      <c r="P210" s="93"/>
      <c r="Q210" s="94"/>
      <c r="R210" s="78"/>
      <c r="S210" s="23"/>
      <c r="T210" s="23"/>
      <c r="U210" s="79"/>
      <c r="V210" s="125"/>
    </row>
    <row r="211" spans="2:22" s="57" customFormat="1" ht="39.950000000000003" customHeight="1">
      <c r="B211" s="124"/>
      <c r="C211" s="89"/>
      <c r="D211" s="18">
        <f t="shared" ref="D211" si="433">COUNTIF(G211:G211,"*")</f>
        <v>0</v>
      </c>
      <c r="E211" s="38"/>
      <c r="F211" s="29"/>
      <c r="G211" s="20"/>
      <c r="H211" s="20"/>
      <c r="I211" s="21"/>
      <c r="J211" s="20"/>
      <c r="K211" s="20"/>
      <c r="L211" s="22"/>
      <c r="M211" s="66"/>
      <c r="N211" s="8"/>
      <c r="O211" s="47"/>
      <c r="P211" s="8"/>
      <c r="Q211" s="74"/>
      <c r="R211" s="80">
        <f t="shared" ref="R211" ca="1" si="434">(U211-E211)*T211</f>
        <v>0</v>
      </c>
      <c r="S211" s="65">
        <f t="shared" ref="S211" si="435">P211-E211</f>
        <v>0</v>
      </c>
      <c r="T211" s="12">
        <f t="shared" ref="T211" si="436">COUNTIF(O211,"не завершено")</f>
        <v>0</v>
      </c>
      <c r="U211" s="81">
        <f t="shared" ca="1" si="411"/>
        <v>42116</v>
      </c>
      <c r="V211" s="125"/>
    </row>
    <row r="212" spans="2:22" s="57" customFormat="1" ht="39.950000000000003" customHeight="1">
      <c r="B212" s="124"/>
      <c r="C212" s="162" t="s">
        <v>116</v>
      </c>
      <c r="D212" s="86" t="s">
        <v>121</v>
      </c>
      <c r="E212" s="163">
        <f t="shared" ref="E212" si="437">SUM(D213:D214)</f>
        <v>0</v>
      </c>
      <c r="F212" s="85"/>
      <c r="G212" s="91"/>
      <c r="H212" s="91"/>
      <c r="I212" s="92"/>
      <c r="J212" s="91"/>
      <c r="K212" s="91"/>
      <c r="L212" s="165"/>
      <c r="M212" s="165"/>
      <c r="N212" s="165"/>
      <c r="O212" s="93"/>
      <c r="P212" s="93"/>
      <c r="Q212" s="94"/>
      <c r="R212" s="78"/>
      <c r="S212" s="23"/>
      <c r="T212" s="23"/>
      <c r="U212" s="79"/>
      <c r="V212" s="125"/>
    </row>
    <row r="213" spans="2:22" s="57" customFormat="1" ht="39.950000000000003" customHeight="1">
      <c r="B213" s="124"/>
      <c r="C213" s="89"/>
      <c r="D213" s="18">
        <f t="shared" ref="D213" si="438">COUNTIF(G213:G213,"*")</f>
        <v>0</v>
      </c>
      <c r="E213" s="38"/>
      <c r="F213" s="29"/>
      <c r="G213" s="20"/>
      <c r="H213" s="20"/>
      <c r="I213" s="21"/>
      <c r="J213" s="20"/>
      <c r="K213" s="20"/>
      <c r="L213" s="22"/>
      <c r="M213" s="66"/>
      <c r="N213" s="8"/>
      <c r="O213" s="47"/>
      <c r="P213" s="8"/>
      <c r="Q213" s="74"/>
      <c r="R213" s="80">
        <f t="shared" ref="R213" ca="1" si="439">(U213-E213)*T213</f>
        <v>0</v>
      </c>
      <c r="S213" s="65">
        <f t="shared" ref="S213" si="440">P213-E213</f>
        <v>0</v>
      </c>
      <c r="T213" s="12">
        <f t="shared" ref="T213" si="441">COUNTIF(O213,"не завершено")</f>
        <v>0</v>
      </c>
      <c r="U213" s="81">
        <f t="shared" ca="1" si="411"/>
        <v>42116</v>
      </c>
      <c r="V213" s="125"/>
    </row>
    <row r="214" spans="2:22" s="57" customFormat="1" ht="39.950000000000003" customHeight="1">
      <c r="B214" s="124"/>
      <c r="C214" s="162" t="s">
        <v>117</v>
      </c>
      <c r="D214" s="86" t="s">
        <v>121</v>
      </c>
      <c r="E214" s="163">
        <f t="shared" ref="E214" si="442">SUM(D215:D216)</f>
        <v>0</v>
      </c>
      <c r="F214" s="85"/>
      <c r="G214" s="91"/>
      <c r="H214" s="91"/>
      <c r="I214" s="92"/>
      <c r="J214" s="91"/>
      <c r="K214" s="91"/>
      <c r="L214" s="165"/>
      <c r="M214" s="165"/>
      <c r="N214" s="165"/>
      <c r="O214" s="93"/>
      <c r="P214" s="93"/>
      <c r="Q214" s="94"/>
      <c r="R214" s="78"/>
      <c r="S214" s="23"/>
      <c r="T214" s="23"/>
      <c r="U214" s="79"/>
      <c r="V214" s="125"/>
    </row>
    <row r="215" spans="2:22" s="57" customFormat="1" ht="39.950000000000003" customHeight="1">
      <c r="B215" s="124"/>
      <c r="C215" s="89"/>
      <c r="D215" s="18">
        <f t="shared" ref="D215" si="443">COUNTIF(G215:G215,"*")</f>
        <v>0</v>
      </c>
      <c r="E215" s="38"/>
      <c r="F215" s="29"/>
      <c r="G215" s="20"/>
      <c r="H215" s="20"/>
      <c r="I215" s="21"/>
      <c r="J215" s="20"/>
      <c r="K215" s="20"/>
      <c r="L215" s="22"/>
      <c r="M215" s="66"/>
      <c r="N215" s="8"/>
      <c r="O215" s="47"/>
      <c r="P215" s="8"/>
      <c r="Q215" s="74"/>
      <c r="R215" s="80">
        <f t="shared" ref="R215" ca="1" si="444">(U215-E215)*T215</f>
        <v>0</v>
      </c>
      <c r="S215" s="65">
        <f t="shared" ref="S215" si="445">P215-E215</f>
        <v>0</v>
      </c>
      <c r="T215" s="12">
        <f t="shared" ref="T215" si="446">COUNTIF(O215,"не завершено")</f>
        <v>0</v>
      </c>
      <c r="U215" s="81">
        <f t="shared" ca="1" si="411"/>
        <v>42116</v>
      </c>
      <c r="V215" s="125"/>
    </row>
    <row r="216" spans="2:22" s="57" customFormat="1" ht="39.950000000000003" customHeight="1">
      <c r="B216" s="124"/>
      <c r="C216" s="162" t="s">
        <v>118</v>
      </c>
      <c r="D216" s="86" t="s">
        <v>121</v>
      </c>
      <c r="E216" s="163">
        <f t="shared" ref="E216" si="447">SUM(D217:D218)</f>
        <v>0</v>
      </c>
      <c r="F216" s="85"/>
      <c r="G216" s="91"/>
      <c r="H216" s="91"/>
      <c r="I216" s="92"/>
      <c r="J216" s="91"/>
      <c r="K216" s="91"/>
      <c r="L216" s="165"/>
      <c r="M216" s="165"/>
      <c r="N216" s="165"/>
      <c r="O216" s="93"/>
      <c r="P216" s="93"/>
      <c r="Q216" s="94"/>
      <c r="R216" s="78"/>
      <c r="S216" s="23"/>
      <c r="T216" s="23"/>
      <c r="U216" s="79"/>
      <c r="V216" s="125"/>
    </row>
    <row r="217" spans="2:22" s="57" customFormat="1" ht="39.950000000000003" customHeight="1">
      <c r="B217" s="124"/>
      <c r="C217" s="89"/>
      <c r="D217" s="18">
        <f t="shared" ref="D217" si="448">COUNTIF(G217:G217,"*")</f>
        <v>0</v>
      </c>
      <c r="E217" s="38"/>
      <c r="F217" s="29"/>
      <c r="G217" s="20"/>
      <c r="H217" s="20"/>
      <c r="I217" s="21"/>
      <c r="J217" s="20"/>
      <c r="K217" s="20"/>
      <c r="L217" s="22"/>
      <c r="M217" s="66"/>
      <c r="N217" s="8"/>
      <c r="O217" s="47"/>
      <c r="P217" s="8"/>
      <c r="Q217" s="74"/>
      <c r="R217" s="80">
        <f t="shared" ref="R217" ca="1" si="449">(U217-E217)*T217</f>
        <v>0</v>
      </c>
      <c r="S217" s="65">
        <f t="shared" ref="S217" si="450">P217-E217</f>
        <v>0</v>
      </c>
      <c r="T217" s="12">
        <f t="shared" ref="T217" si="451">COUNTIF(O217,"не завершено")</f>
        <v>0</v>
      </c>
      <c r="U217" s="81">
        <f t="shared" ca="1" si="411"/>
        <v>42116</v>
      </c>
      <c r="V217" s="125"/>
    </row>
    <row r="218" spans="2:22" s="57" customFormat="1" ht="39.950000000000003" customHeight="1">
      <c r="B218" s="124"/>
      <c r="C218" s="162" t="s">
        <v>119</v>
      </c>
      <c r="D218" s="86" t="s">
        <v>121</v>
      </c>
      <c r="E218" s="163">
        <f t="shared" ref="E218" si="452">SUM(D219:D220)</f>
        <v>0</v>
      </c>
      <c r="F218" s="85"/>
      <c r="G218" s="91"/>
      <c r="H218" s="91"/>
      <c r="I218" s="92"/>
      <c r="J218" s="91"/>
      <c r="K218" s="91"/>
      <c r="L218" s="165"/>
      <c r="M218" s="165"/>
      <c r="N218" s="165"/>
      <c r="O218" s="93"/>
      <c r="P218" s="93"/>
      <c r="Q218" s="94"/>
      <c r="R218" s="78"/>
      <c r="S218" s="23"/>
      <c r="T218" s="23"/>
      <c r="U218" s="79"/>
      <c r="V218" s="125"/>
    </row>
    <row r="219" spans="2:22" s="57" customFormat="1" ht="39.950000000000003" customHeight="1">
      <c r="B219" s="124"/>
      <c r="C219" s="89"/>
      <c r="D219" s="18">
        <f t="shared" ref="D219" si="453">COUNTIF(G219:G219,"*")</f>
        <v>0</v>
      </c>
      <c r="E219" s="38"/>
      <c r="F219" s="29"/>
      <c r="G219" s="20"/>
      <c r="H219" s="20"/>
      <c r="I219" s="21"/>
      <c r="J219" s="20"/>
      <c r="K219" s="20"/>
      <c r="L219" s="22"/>
      <c r="M219" s="66"/>
      <c r="N219" s="8"/>
      <c r="O219" s="47"/>
      <c r="P219" s="8"/>
      <c r="Q219" s="74"/>
      <c r="R219" s="80">
        <f t="shared" ref="R219" ca="1" si="454">(U219-E219)*T219</f>
        <v>0</v>
      </c>
      <c r="S219" s="65">
        <f t="shared" ref="S219" si="455">P219-E219</f>
        <v>0</v>
      </c>
      <c r="T219" s="12">
        <f t="shared" ref="T219" si="456">COUNTIF(O219,"не завершено")</f>
        <v>0</v>
      </c>
      <c r="U219" s="81">
        <f t="shared" ca="1" si="411"/>
        <v>42116</v>
      </c>
      <c r="V219" s="125"/>
    </row>
    <row r="220" spans="2:22" s="57" customFormat="1" ht="39.950000000000003" customHeight="1">
      <c r="B220" s="124"/>
      <c r="C220" s="162" t="s">
        <v>120</v>
      </c>
      <c r="D220" s="86" t="s">
        <v>121</v>
      </c>
      <c r="E220" s="163">
        <f t="shared" ref="E220" si="457">SUM(D221:D222)</f>
        <v>0</v>
      </c>
      <c r="F220" s="85"/>
      <c r="G220" s="91"/>
      <c r="H220" s="91"/>
      <c r="I220" s="92"/>
      <c r="J220" s="91"/>
      <c r="K220" s="91"/>
      <c r="L220" s="165"/>
      <c r="M220" s="165"/>
      <c r="N220" s="165"/>
      <c r="O220" s="93"/>
      <c r="P220" s="93"/>
      <c r="Q220" s="94"/>
      <c r="R220" s="78"/>
      <c r="S220" s="23"/>
      <c r="T220" s="23"/>
      <c r="U220" s="79"/>
      <c r="V220" s="125"/>
    </row>
    <row r="221" spans="2:22" s="57" customFormat="1" ht="39.950000000000003" customHeight="1">
      <c r="B221" s="124"/>
      <c r="C221" s="89"/>
      <c r="D221" s="18">
        <f t="shared" ref="D221" si="458">COUNTIF(G221:G221,"*")</f>
        <v>0</v>
      </c>
      <c r="E221" s="38"/>
      <c r="F221" s="29"/>
      <c r="G221" s="20"/>
      <c r="H221" s="20"/>
      <c r="I221" s="21"/>
      <c r="J221" s="20"/>
      <c r="K221" s="20"/>
      <c r="L221" s="22"/>
      <c r="M221" s="66"/>
      <c r="N221" s="8"/>
      <c r="O221" s="47"/>
      <c r="P221" s="8"/>
      <c r="Q221" s="74"/>
      <c r="R221" s="80">
        <f t="shared" ref="R221" ca="1" si="459">(U221-E221)*T221</f>
        <v>0</v>
      </c>
      <c r="S221" s="65">
        <f t="shared" ref="S221" si="460">P221-E221</f>
        <v>0</v>
      </c>
      <c r="T221" s="12">
        <f t="shared" ref="T221" si="461">COUNTIF(O221,"не завершено")</f>
        <v>0</v>
      </c>
      <c r="U221" s="81">
        <f t="shared" ca="1" si="411"/>
        <v>42116</v>
      </c>
      <c r="V221" s="125"/>
    </row>
    <row r="222" spans="2:22" s="57" customFormat="1" ht="39.950000000000003" customHeight="1">
      <c r="B222" s="124"/>
      <c r="C222" s="162" t="s">
        <v>122</v>
      </c>
      <c r="D222" s="86" t="s">
        <v>121</v>
      </c>
      <c r="E222" s="163">
        <f>SUM(D223:D224)</f>
        <v>0</v>
      </c>
      <c r="F222" s="85"/>
      <c r="G222" s="91"/>
      <c r="H222" s="91"/>
      <c r="I222" s="92"/>
      <c r="J222" s="91"/>
      <c r="K222" s="91"/>
      <c r="L222" s="165"/>
      <c r="M222" s="165"/>
      <c r="N222" s="165"/>
      <c r="O222" s="93"/>
      <c r="P222" s="93"/>
      <c r="Q222" s="94"/>
      <c r="R222" s="78"/>
      <c r="S222" s="23"/>
      <c r="T222" s="23"/>
      <c r="U222" s="79"/>
      <c r="V222" s="125"/>
    </row>
    <row r="223" spans="2:22" s="57" customFormat="1" ht="39.950000000000003" customHeight="1" thickBot="1">
      <c r="B223" s="124"/>
      <c r="C223" s="95"/>
      <c r="D223" s="96">
        <f t="shared" ref="D223" si="462">COUNTIF(G223:G223,"*")</f>
        <v>0</v>
      </c>
      <c r="E223" s="97"/>
      <c r="F223" s="98"/>
      <c r="G223" s="99"/>
      <c r="H223" s="99"/>
      <c r="I223" s="100"/>
      <c r="J223" s="99"/>
      <c r="K223" s="99"/>
      <c r="L223" s="101"/>
      <c r="M223" s="102"/>
      <c r="N223" s="103"/>
      <c r="O223" s="104"/>
      <c r="P223" s="103"/>
      <c r="Q223" s="105"/>
      <c r="R223" s="119">
        <f t="shared" ref="R223" ca="1" si="463">(U223-E223)*T223</f>
        <v>0</v>
      </c>
      <c r="S223" s="106">
        <f t="shared" ref="S223" si="464">P223-E223</f>
        <v>0</v>
      </c>
      <c r="T223" s="82">
        <f t="shared" ref="T223" si="465">COUNTIF(O223,"не завершено")</f>
        <v>0</v>
      </c>
      <c r="U223" s="83">
        <f t="shared" ca="1" si="411"/>
        <v>42116</v>
      </c>
      <c r="V223" s="125"/>
    </row>
    <row r="224" spans="2:22" s="57" customFormat="1" ht="39.950000000000003" customHeight="1" thickBot="1">
      <c r="B224" s="126"/>
      <c r="C224" s="127" t="s">
        <v>127</v>
      </c>
      <c r="D224" s="128"/>
      <c r="E224" s="129">
        <f>SUM(D124:D224)</f>
        <v>0</v>
      </c>
      <c r="F224" s="128"/>
      <c r="G224" s="128"/>
      <c r="H224" s="128"/>
      <c r="I224" s="130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31"/>
    </row>
    <row r="225" spans="2:43" s="87" customFormat="1" ht="39.950000000000003" customHeight="1" thickBot="1">
      <c r="B225" s="107"/>
      <c r="C225" s="108"/>
      <c r="D225" s="108"/>
      <c r="E225" s="108"/>
      <c r="F225" s="108"/>
      <c r="G225" s="108"/>
      <c r="H225" s="108"/>
      <c r="I225" s="109" t="s">
        <v>124</v>
      </c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10"/>
      <c r="AD225" s="57"/>
    </row>
    <row r="226" spans="2:43" s="57" customFormat="1" ht="50.1" customHeight="1">
      <c r="B226" s="111"/>
      <c r="C226" s="177" t="s">
        <v>132</v>
      </c>
      <c r="D226" s="167" t="s">
        <v>133</v>
      </c>
      <c r="E226" s="168">
        <f>SUM(D227:D251)</f>
        <v>0</v>
      </c>
      <c r="F226" s="170"/>
      <c r="G226" s="170"/>
      <c r="H226" s="170"/>
      <c r="I226" s="171"/>
      <c r="J226" s="170"/>
      <c r="K226" s="170"/>
      <c r="L226" s="170"/>
      <c r="M226" s="170"/>
      <c r="N226" s="170"/>
      <c r="O226" s="173"/>
      <c r="P226" s="173"/>
      <c r="Q226" s="178"/>
      <c r="R226" s="174"/>
      <c r="S226" s="173"/>
      <c r="T226" s="173"/>
      <c r="U226" s="175"/>
      <c r="V226" s="112"/>
    </row>
    <row r="227" spans="2:43" s="57" customFormat="1" ht="39.950000000000003" customHeight="1">
      <c r="B227" s="111"/>
      <c r="C227" s="162" t="s">
        <v>123</v>
      </c>
      <c r="D227" s="86" t="s">
        <v>121</v>
      </c>
      <c r="E227" s="163">
        <f>SUM(D228:D229)</f>
        <v>0</v>
      </c>
      <c r="F227" s="85"/>
      <c r="G227" s="91"/>
      <c r="H227" s="91"/>
      <c r="I227" s="92"/>
      <c r="J227" s="91"/>
      <c r="K227" s="91"/>
      <c r="L227" s="165"/>
      <c r="M227" s="165"/>
      <c r="N227" s="165"/>
      <c r="O227" s="93"/>
      <c r="P227" s="93"/>
      <c r="Q227" s="94"/>
      <c r="R227" s="78"/>
      <c r="S227" s="23"/>
      <c r="T227" s="23"/>
      <c r="U227" s="79"/>
      <c r="V227" s="112"/>
    </row>
    <row r="228" spans="2:43" s="57" customFormat="1" ht="39.950000000000003" customHeight="1">
      <c r="B228" s="111"/>
      <c r="C228" s="89"/>
      <c r="D228" s="18">
        <f t="shared" ref="D228" si="466">COUNTIF(G228:G228,"*")</f>
        <v>0</v>
      </c>
      <c r="E228" s="38"/>
      <c r="F228" s="29"/>
      <c r="G228" s="20"/>
      <c r="H228" s="20"/>
      <c r="I228" s="21"/>
      <c r="J228" s="20"/>
      <c r="K228" s="20"/>
      <c r="L228" s="22"/>
      <c r="M228" s="66"/>
      <c r="N228" s="8"/>
      <c r="O228" s="47"/>
      <c r="P228" s="8"/>
      <c r="Q228" s="74"/>
      <c r="R228" s="80">
        <f ca="1">(U228-E228)*T228</f>
        <v>0</v>
      </c>
      <c r="S228" s="65">
        <f t="shared" ref="S228" si="467">P228-E228</f>
        <v>0</v>
      </c>
      <c r="T228" s="12">
        <f>COUNTIF(O228,"не завершено")</f>
        <v>0</v>
      </c>
      <c r="U228" s="81">
        <f t="shared" ref="U228:U250" ca="1" si="468">TODAY()</f>
        <v>42116</v>
      </c>
      <c r="V228" s="112"/>
      <c r="Y228" s="89"/>
      <c r="Z228" s="18">
        <f>COUNTIF(AC228:AC228,"*")</f>
        <v>0</v>
      </c>
      <c r="AA228" s="38"/>
      <c r="AB228" s="29"/>
      <c r="AC228" s="20"/>
      <c r="AD228" s="20"/>
      <c r="AE228" s="21"/>
      <c r="AF228" s="20"/>
      <c r="AG228" s="4"/>
      <c r="AH228" s="22"/>
      <c r="AI228" s="66"/>
      <c r="AJ228" s="19"/>
      <c r="AK228" s="47"/>
      <c r="AL228" s="8"/>
      <c r="AM228" s="73"/>
      <c r="AN228" s="80">
        <f ca="1">(AQ228-AA228)*AP228</f>
        <v>0</v>
      </c>
      <c r="AO228" s="65">
        <f>AL228-AA228</f>
        <v>0</v>
      </c>
      <c r="AP228" s="12">
        <f>COUNTIF(AK228,"не завершено")</f>
        <v>0</v>
      </c>
      <c r="AQ228" s="81">
        <f t="shared" ref="AQ228" ca="1" si="469">TODAY()</f>
        <v>42116</v>
      </c>
    </row>
    <row r="229" spans="2:43" s="57" customFormat="1" ht="39.950000000000003" customHeight="1">
      <c r="B229" s="111"/>
      <c r="C229" s="162" t="s">
        <v>112</v>
      </c>
      <c r="D229" s="86" t="s">
        <v>121</v>
      </c>
      <c r="E229" s="163">
        <f t="shared" ref="E229" si="470">SUM(D230:D231)</f>
        <v>0</v>
      </c>
      <c r="F229" s="85"/>
      <c r="G229" s="91"/>
      <c r="H229" s="91"/>
      <c r="I229" s="92"/>
      <c r="J229" s="91"/>
      <c r="K229" s="91"/>
      <c r="L229" s="165"/>
      <c r="M229" s="165"/>
      <c r="N229" s="165"/>
      <c r="O229" s="93"/>
      <c r="P229" s="93"/>
      <c r="Q229" s="94"/>
      <c r="R229" s="78"/>
      <c r="S229" s="23"/>
      <c r="T229" s="23"/>
      <c r="U229" s="79"/>
      <c r="V229" s="112"/>
    </row>
    <row r="230" spans="2:43" s="57" customFormat="1" ht="39.950000000000003" customHeight="1">
      <c r="B230" s="111"/>
      <c r="C230" s="89"/>
      <c r="D230" s="18">
        <f t="shared" ref="D230" si="471">COUNTIF(G230:G230,"*")</f>
        <v>0</v>
      </c>
      <c r="E230" s="38"/>
      <c r="F230" s="29"/>
      <c r="G230" s="20"/>
      <c r="H230" s="20"/>
      <c r="I230" s="21"/>
      <c r="J230" s="20"/>
      <c r="K230" s="20"/>
      <c r="L230" s="22"/>
      <c r="M230" s="66"/>
      <c r="N230" s="8"/>
      <c r="O230" s="47"/>
      <c r="P230" s="8"/>
      <c r="Q230" s="74"/>
      <c r="R230" s="80">
        <f t="shared" ref="R230" ca="1" si="472">(U230-E230)*T230</f>
        <v>0</v>
      </c>
      <c r="S230" s="65">
        <f t="shared" ref="S230" si="473">P230-E230</f>
        <v>0</v>
      </c>
      <c r="T230" s="12">
        <f t="shared" ref="T230" si="474">COUNTIF(O230,"не завершено")</f>
        <v>0</v>
      </c>
      <c r="U230" s="81">
        <f t="shared" ca="1" si="468"/>
        <v>42116</v>
      </c>
      <c r="V230" s="112"/>
    </row>
    <row r="231" spans="2:43" s="57" customFormat="1" ht="39.950000000000003" customHeight="1">
      <c r="B231" s="111"/>
      <c r="C231" s="162" t="s">
        <v>111</v>
      </c>
      <c r="D231" s="86" t="s">
        <v>121</v>
      </c>
      <c r="E231" s="163">
        <f t="shared" ref="E231" si="475">SUM(D232:D233)</f>
        <v>0</v>
      </c>
      <c r="F231" s="85"/>
      <c r="G231" s="91"/>
      <c r="H231" s="91"/>
      <c r="I231" s="92"/>
      <c r="J231" s="91"/>
      <c r="K231" s="91"/>
      <c r="L231" s="165"/>
      <c r="M231" s="165"/>
      <c r="N231" s="165"/>
      <c r="O231" s="93"/>
      <c r="P231" s="93"/>
      <c r="Q231" s="94"/>
      <c r="R231" s="78"/>
      <c r="S231" s="23"/>
      <c r="T231" s="23"/>
      <c r="U231" s="79"/>
      <c r="V231" s="112"/>
    </row>
    <row r="232" spans="2:43" s="57" customFormat="1" ht="39.950000000000003" customHeight="1">
      <c r="B232" s="111"/>
      <c r="C232" s="89"/>
      <c r="D232" s="18">
        <f t="shared" ref="D232" si="476">COUNTIF(G232:G232,"*")</f>
        <v>0</v>
      </c>
      <c r="E232" s="38"/>
      <c r="F232" s="29"/>
      <c r="G232" s="20"/>
      <c r="H232" s="20"/>
      <c r="I232" s="21"/>
      <c r="J232" s="20"/>
      <c r="K232" s="20"/>
      <c r="L232" s="22"/>
      <c r="M232" s="66"/>
      <c r="N232" s="8"/>
      <c r="O232" s="47"/>
      <c r="P232" s="8"/>
      <c r="Q232" s="74"/>
      <c r="R232" s="80">
        <f t="shared" ref="R232" ca="1" si="477">(U232-E232)*T232</f>
        <v>0</v>
      </c>
      <c r="S232" s="65">
        <f t="shared" ref="S232" si="478">P232-E232</f>
        <v>0</v>
      </c>
      <c r="T232" s="12">
        <f t="shared" ref="T232" si="479">COUNTIF(O232,"не завершено")</f>
        <v>0</v>
      </c>
      <c r="U232" s="81">
        <f t="shared" ca="1" si="468"/>
        <v>42116</v>
      </c>
      <c r="V232" s="112"/>
    </row>
    <row r="233" spans="2:43" s="57" customFormat="1" ht="39.950000000000003" customHeight="1">
      <c r="B233" s="111"/>
      <c r="C233" s="162" t="s">
        <v>113</v>
      </c>
      <c r="D233" s="86" t="s">
        <v>121</v>
      </c>
      <c r="E233" s="163">
        <f t="shared" ref="E233" si="480">SUM(D234:D235)</f>
        <v>0</v>
      </c>
      <c r="F233" s="85"/>
      <c r="G233" s="91"/>
      <c r="H233" s="91"/>
      <c r="I233" s="92"/>
      <c r="J233" s="91"/>
      <c r="K233" s="91"/>
      <c r="L233" s="165"/>
      <c r="M233" s="165"/>
      <c r="N233" s="165"/>
      <c r="O233" s="93"/>
      <c r="P233" s="93"/>
      <c r="Q233" s="94"/>
      <c r="R233" s="78"/>
      <c r="S233" s="23"/>
      <c r="T233" s="23"/>
      <c r="U233" s="79"/>
      <c r="V233" s="112"/>
    </row>
    <row r="234" spans="2:43" s="57" customFormat="1" ht="39.950000000000003" customHeight="1">
      <c r="B234" s="111"/>
      <c r="C234" s="89"/>
      <c r="D234" s="18">
        <f t="shared" ref="D234" si="481">COUNTIF(G234:G234,"*")</f>
        <v>0</v>
      </c>
      <c r="E234" s="38"/>
      <c r="F234" s="29"/>
      <c r="G234" s="20"/>
      <c r="H234" s="20"/>
      <c r="I234" s="21"/>
      <c r="J234" s="20"/>
      <c r="K234" s="20"/>
      <c r="L234" s="22"/>
      <c r="M234" s="66"/>
      <c r="N234" s="8"/>
      <c r="O234" s="47"/>
      <c r="P234" s="8"/>
      <c r="Q234" s="74"/>
      <c r="R234" s="80">
        <f t="shared" ref="R234" ca="1" si="482">(U234-E234)*T234</f>
        <v>0</v>
      </c>
      <c r="S234" s="65">
        <f t="shared" ref="S234" si="483">P234-E234</f>
        <v>0</v>
      </c>
      <c r="T234" s="12">
        <f t="shared" ref="T234" si="484">COUNTIF(O234,"не завершено")</f>
        <v>0</v>
      </c>
      <c r="U234" s="81">
        <f t="shared" ca="1" si="468"/>
        <v>42116</v>
      </c>
      <c r="V234" s="112"/>
    </row>
    <row r="235" spans="2:43" s="57" customFormat="1" ht="39.950000000000003" customHeight="1">
      <c r="B235" s="111"/>
      <c r="C235" s="162" t="s">
        <v>114</v>
      </c>
      <c r="D235" s="86" t="s">
        <v>121</v>
      </c>
      <c r="E235" s="163">
        <f t="shared" ref="E235" si="485">SUM(D236:D237)</f>
        <v>0</v>
      </c>
      <c r="F235" s="85"/>
      <c r="G235" s="91"/>
      <c r="H235" s="91"/>
      <c r="I235" s="92"/>
      <c r="J235" s="91"/>
      <c r="K235" s="91"/>
      <c r="L235" s="165"/>
      <c r="M235" s="165"/>
      <c r="N235" s="165"/>
      <c r="O235" s="93"/>
      <c r="P235" s="93"/>
      <c r="Q235" s="94"/>
      <c r="R235" s="78"/>
      <c r="S235" s="23"/>
      <c r="T235" s="23"/>
      <c r="U235" s="79"/>
      <c r="V235" s="112"/>
    </row>
    <row r="236" spans="2:43" s="57" customFormat="1" ht="39.950000000000003" customHeight="1">
      <c r="B236" s="111"/>
      <c r="C236" s="89"/>
      <c r="D236" s="18">
        <f t="shared" ref="D236" si="486">COUNTIF(G236:G236,"*")</f>
        <v>0</v>
      </c>
      <c r="E236" s="38"/>
      <c r="F236" s="29"/>
      <c r="G236" s="20"/>
      <c r="H236" s="20"/>
      <c r="I236" s="21"/>
      <c r="J236" s="20"/>
      <c r="K236" s="20"/>
      <c r="L236" s="22"/>
      <c r="M236" s="66"/>
      <c r="N236" s="8"/>
      <c r="O236" s="47"/>
      <c r="P236" s="8"/>
      <c r="Q236" s="74"/>
      <c r="R236" s="80">
        <f t="shared" ref="R236" ca="1" si="487">(U236-E236)*T236</f>
        <v>0</v>
      </c>
      <c r="S236" s="65">
        <f t="shared" ref="S236" si="488">P236-E236</f>
        <v>0</v>
      </c>
      <c r="T236" s="12">
        <f t="shared" ref="T236" si="489">COUNTIF(O236,"не завершено")</f>
        <v>0</v>
      </c>
      <c r="U236" s="81">
        <f t="shared" ca="1" si="468"/>
        <v>42116</v>
      </c>
      <c r="V236" s="112"/>
    </row>
    <row r="237" spans="2:43" s="57" customFormat="1" ht="39.950000000000003" customHeight="1">
      <c r="B237" s="111"/>
      <c r="C237" s="162" t="s">
        <v>115</v>
      </c>
      <c r="D237" s="86" t="s">
        <v>121</v>
      </c>
      <c r="E237" s="163">
        <f t="shared" ref="E237" si="490">SUM(D238:D239)</f>
        <v>0</v>
      </c>
      <c r="F237" s="85"/>
      <c r="G237" s="91"/>
      <c r="H237" s="91"/>
      <c r="I237" s="92"/>
      <c r="J237" s="91"/>
      <c r="K237" s="91"/>
      <c r="L237" s="165"/>
      <c r="M237" s="165"/>
      <c r="N237" s="165"/>
      <c r="O237" s="93"/>
      <c r="P237" s="93"/>
      <c r="Q237" s="94"/>
      <c r="R237" s="78"/>
      <c r="S237" s="23"/>
      <c r="T237" s="23"/>
      <c r="U237" s="79"/>
      <c r="V237" s="112"/>
    </row>
    <row r="238" spans="2:43" s="57" customFormat="1" ht="39.950000000000003" customHeight="1">
      <c r="B238" s="111"/>
      <c r="C238" s="89"/>
      <c r="D238" s="18">
        <f t="shared" ref="D238" si="491">COUNTIF(G238:G238,"*")</f>
        <v>0</v>
      </c>
      <c r="E238" s="38"/>
      <c r="F238" s="29"/>
      <c r="G238" s="20"/>
      <c r="H238" s="20"/>
      <c r="I238" s="21"/>
      <c r="J238" s="20"/>
      <c r="K238" s="20"/>
      <c r="L238" s="22"/>
      <c r="M238" s="66"/>
      <c r="N238" s="8"/>
      <c r="O238" s="47"/>
      <c r="P238" s="8"/>
      <c r="Q238" s="74"/>
      <c r="R238" s="80">
        <f t="shared" ref="R238" ca="1" si="492">(U238-E238)*T238</f>
        <v>0</v>
      </c>
      <c r="S238" s="65">
        <f t="shared" ref="S238" si="493">P238-E238</f>
        <v>0</v>
      </c>
      <c r="T238" s="12">
        <f t="shared" ref="T238" si="494">COUNTIF(O238,"не завершено")</f>
        <v>0</v>
      </c>
      <c r="U238" s="81">
        <f t="shared" ca="1" si="468"/>
        <v>42116</v>
      </c>
      <c r="V238" s="112"/>
    </row>
    <row r="239" spans="2:43" s="57" customFormat="1" ht="39.950000000000003" customHeight="1">
      <c r="B239" s="111"/>
      <c r="C239" s="162" t="s">
        <v>116</v>
      </c>
      <c r="D239" s="86" t="s">
        <v>121</v>
      </c>
      <c r="E239" s="163">
        <f t="shared" ref="E239" si="495">SUM(D240:D241)</f>
        <v>0</v>
      </c>
      <c r="F239" s="85"/>
      <c r="G239" s="91"/>
      <c r="H239" s="91"/>
      <c r="I239" s="92"/>
      <c r="J239" s="91"/>
      <c r="K239" s="91"/>
      <c r="L239" s="165"/>
      <c r="M239" s="165"/>
      <c r="N239" s="165"/>
      <c r="O239" s="93"/>
      <c r="P239" s="93"/>
      <c r="Q239" s="94"/>
      <c r="R239" s="78"/>
      <c r="S239" s="23"/>
      <c r="T239" s="23"/>
      <c r="U239" s="79"/>
      <c r="V239" s="112"/>
    </row>
    <row r="240" spans="2:43" s="57" customFormat="1" ht="39.950000000000003" customHeight="1">
      <c r="B240" s="111"/>
      <c r="C240" s="89"/>
      <c r="D240" s="18">
        <f t="shared" ref="D240" si="496">COUNTIF(G240:G240,"*")</f>
        <v>0</v>
      </c>
      <c r="E240" s="38"/>
      <c r="F240" s="29"/>
      <c r="G240" s="20"/>
      <c r="H240" s="20"/>
      <c r="I240" s="21"/>
      <c r="J240" s="20"/>
      <c r="K240" s="20"/>
      <c r="L240" s="22"/>
      <c r="M240" s="66"/>
      <c r="N240" s="8"/>
      <c r="O240" s="47"/>
      <c r="P240" s="8"/>
      <c r="Q240" s="74"/>
      <c r="R240" s="80">
        <f t="shared" ref="R240" ca="1" si="497">(U240-E240)*T240</f>
        <v>0</v>
      </c>
      <c r="S240" s="65">
        <f t="shared" ref="S240" si="498">P240-E240</f>
        <v>0</v>
      </c>
      <c r="T240" s="12">
        <f t="shared" ref="T240" si="499">COUNTIF(O240,"не завершено")</f>
        <v>0</v>
      </c>
      <c r="U240" s="81">
        <f t="shared" ca="1" si="468"/>
        <v>42116</v>
      </c>
      <c r="V240" s="112"/>
    </row>
    <row r="241" spans="2:22" s="57" customFormat="1" ht="39.950000000000003" customHeight="1">
      <c r="B241" s="111"/>
      <c r="C241" s="162" t="s">
        <v>117</v>
      </c>
      <c r="D241" s="86" t="s">
        <v>121</v>
      </c>
      <c r="E241" s="163">
        <f t="shared" ref="E241" si="500">SUM(D242:D243)</f>
        <v>0</v>
      </c>
      <c r="F241" s="85"/>
      <c r="G241" s="91"/>
      <c r="H241" s="91"/>
      <c r="I241" s="92"/>
      <c r="J241" s="91"/>
      <c r="K241" s="91"/>
      <c r="L241" s="165"/>
      <c r="M241" s="165"/>
      <c r="N241" s="165"/>
      <c r="O241" s="93"/>
      <c r="P241" s="93"/>
      <c r="Q241" s="94"/>
      <c r="R241" s="78"/>
      <c r="S241" s="23"/>
      <c r="T241" s="23"/>
      <c r="U241" s="79"/>
      <c r="V241" s="112"/>
    </row>
    <row r="242" spans="2:22" s="57" customFormat="1" ht="39.950000000000003" customHeight="1">
      <c r="B242" s="111"/>
      <c r="C242" s="89"/>
      <c r="D242" s="18">
        <f t="shared" ref="D242" si="501">COUNTIF(G242:G242,"*")</f>
        <v>0</v>
      </c>
      <c r="E242" s="38"/>
      <c r="F242" s="29"/>
      <c r="G242" s="20"/>
      <c r="H242" s="20"/>
      <c r="I242" s="21"/>
      <c r="J242" s="20"/>
      <c r="K242" s="20"/>
      <c r="L242" s="22"/>
      <c r="M242" s="66"/>
      <c r="N242" s="8"/>
      <c r="O242" s="47"/>
      <c r="P242" s="8"/>
      <c r="Q242" s="74"/>
      <c r="R242" s="80">
        <f t="shared" ref="R242" ca="1" si="502">(U242-E242)*T242</f>
        <v>0</v>
      </c>
      <c r="S242" s="65">
        <f t="shared" ref="S242" si="503">P242-E242</f>
        <v>0</v>
      </c>
      <c r="T242" s="12">
        <f t="shared" ref="T242" si="504">COUNTIF(O242,"не завершено")</f>
        <v>0</v>
      </c>
      <c r="U242" s="81">
        <f t="shared" ca="1" si="468"/>
        <v>42116</v>
      </c>
      <c r="V242" s="112"/>
    </row>
    <row r="243" spans="2:22" s="57" customFormat="1" ht="39.950000000000003" customHeight="1">
      <c r="B243" s="111"/>
      <c r="C243" s="162" t="s">
        <v>118</v>
      </c>
      <c r="D243" s="86" t="s">
        <v>121</v>
      </c>
      <c r="E243" s="163">
        <f t="shared" ref="E243" si="505">SUM(D244:D245)</f>
        <v>0</v>
      </c>
      <c r="F243" s="85"/>
      <c r="G243" s="91"/>
      <c r="H243" s="91"/>
      <c r="I243" s="92"/>
      <c r="J243" s="91"/>
      <c r="K243" s="91"/>
      <c r="L243" s="165"/>
      <c r="M243" s="165"/>
      <c r="N243" s="165"/>
      <c r="O243" s="93"/>
      <c r="P243" s="93"/>
      <c r="Q243" s="94"/>
      <c r="R243" s="78"/>
      <c r="S243" s="23"/>
      <c r="T243" s="23"/>
      <c r="U243" s="79"/>
      <c r="V243" s="112"/>
    </row>
    <row r="244" spans="2:22" s="57" customFormat="1" ht="39.950000000000003" customHeight="1">
      <c r="B244" s="111"/>
      <c r="C244" s="89"/>
      <c r="D244" s="18">
        <f t="shared" ref="D244" si="506">COUNTIF(G244:G244,"*")</f>
        <v>0</v>
      </c>
      <c r="E244" s="38"/>
      <c r="F244" s="29"/>
      <c r="G244" s="20"/>
      <c r="H244" s="20"/>
      <c r="I244" s="21"/>
      <c r="J244" s="20"/>
      <c r="K244" s="20"/>
      <c r="L244" s="22"/>
      <c r="M244" s="66"/>
      <c r="N244" s="8"/>
      <c r="O244" s="47"/>
      <c r="P244" s="8"/>
      <c r="Q244" s="74"/>
      <c r="R244" s="80">
        <f t="shared" ref="R244" ca="1" si="507">(U244-E244)*T244</f>
        <v>0</v>
      </c>
      <c r="S244" s="65">
        <f t="shared" ref="S244" si="508">P244-E244</f>
        <v>0</v>
      </c>
      <c r="T244" s="12">
        <f t="shared" ref="T244" si="509">COUNTIF(O244,"не завершено")</f>
        <v>0</v>
      </c>
      <c r="U244" s="81">
        <f t="shared" ca="1" si="468"/>
        <v>42116</v>
      </c>
      <c r="V244" s="112"/>
    </row>
    <row r="245" spans="2:22" s="57" customFormat="1" ht="39.950000000000003" customHeight="1">
      <c r="B245" s="111"/>
      <c r="C245" s="162" t="s">
        <v>119</v>
      </c>
      <c r="D245" s="86" t="s">
        <v>121</v>
      </c>
      <c r="E245" s="163">
        <f t="shared" ref="E245" si="510">SUM(D246:D247)</f>
        <v>0</v>
      </c>
      <c r="F245" s="85"/>
      <c r="G245" s="91"/>
      <c r="H245" s="91"/>
      <c r="I245" s="92"/>
      <c r="J245" s="91"/>
      <c r="K245" s="91"/>
      <c r="L245" s="165"/>
      <c r="M245" s="165"/>
      <c r="N245" s="165"/>
      <c r="O245" s="93"/>
      <c r="P245" s="93"/>
      <c r="Q245" s="94"/>
      <c r="R245" s="78"/>
      <c r="S245" s="23"/>
      <c r="T245" s="23"/>
      <c r="U245" s="79"/>
      <c r="V245" s="112"/>
    </row>
    <row r="246" spans="2:22" s="57" customFormat="1" ht="39.950000000000003" customHeight="1">
      <c r="B246" s="111"/>
      <c r="C246" s="89"/>
      <c r="D246" s="18">
        <f t="shared" ref="D246" si="511">COUNTIF(G246:G246,"*")</f>
        <v>0</v>
      </c>
      <c r="E246" s="38"/>
      <c r="F246" s="29"/>
      <c r="G246" s="20"/>
      <c r="H246" s="20"/>
      <c r="I246" s="21"/>
      <c r="J246" s="20"/>
      <c r="K246" s="20"/>
      <c r="L246" s="22"/>
      <c r="M246" s="66"/>
      <c r="N246" s="8"/>
      <c r="O246" s="47"/>
      <c r="P246" s="8"/>
      <c r="Q246" s="74"/>
      <c r="R246" s="80">
        <f t="shared" ref="R246" ca="1" si="512">(U246-E246)*T246</f>
        <v>0</v>
      </c>
      <c r="S246" s="65">
        <f t="shared" ref="S246" si="513">P246-E246</f>
        <v>0</v>
      </c>
      <c r="T246" s="12">
        <f t="shared" ref="T246" si="514">COUNTIF(O246,"не завершено")</f>
        <v>0</v>
      </c>
      <c r="U246" s="81">
        <f t="shared" ca="1" si="468"/>
        <v>42116</v>
      </c>
      <c r="V246" s="112"/>
    </row>
    <row r="247" spans="2:22" s="57" customFormat="1" ht="39.950000000000003" customHeight="1">
      <c r="B247" s="111"/>
      <c r="C247" s="162" t="s">
        <v>120</v>
      </c>
      <c r="D247" s="86" t="s">
        <v>121</v>
      </c>
      <c r="E247" s="163">
        <f t="shared" ref="E247" si="515">SUM(D248:D249)</f>
        <v>0</v>
      </c>
      <c r="F247" s="85"/>
      <c r="G247" s="91"/>
      <c r="H247" s="91"/>
      <c r="I247" s="92"/>
      <c r="J247" s="91"/>
      <c r="K247" s="91"/>
      <c r="L247" s="165"/>
      <c r="M247" s="165"/>
      <c r="N247" s="165"/>
      <c r="O247" s="93"/>
      <c r="P247" s="93"/>
      <c r="Q247" s="94"/>
      <c r="R247" s="78"/>
      <c r="S247" s="23"/>
      <c r="T247" s="23"/>
      <c r="U247" s="79"/>
      <c r="V247" s="112"/>
    </row>
    <row r="248" spans="2:22" s="57" customFormat="1" ht="39.950000000000003" customHeight="1">
      <c r="B248" s="111"/>
      <c r="C248" s="89"/>
      <c r="D248" s="18">
        <f t="shared" ref="D248" si="516">COUNTIF(G248:G248,"*")</f>
        <v>0</v>
      </c>
      <c r="E248" s="38"/>
      <c r="F248" s="29"/>
      <c r="G248" s="20"/>
      <c r="H248" s="20"/>
      <c r="I248" s="21"/>
      <c r="J248" s="20"/>
      <c r="K248" s="20"/>
      <c r="L248" s="22"/>
      <c r="M248" s="66"/>
      <c r="N248" s="8"/>
      <c r="O248" s="47"/>
      <c r="P248" s="8"/>
      <c r="Q248" s="74"/>
      <c r="R248" s="80">
        <f t="shared" ref="R248" ca="1" si="517">(U248-E248)*T248</f>
        <v>0</v>
      </c>
      <c r="S248" s="65">
        <f t="shared" ref="S248" si="518">P248-E248</f>
        <v>0</v>
      </c>
      <c r="T248" s="12">
        <f t="shared" ref="T248" si="519">COUNTIF(O248,"не завершено")</f>
        <v>0</v>
      </c>
      <c r="U248" s="81">
        <f t="shared" ca="1" si="468"/>
        <v>42116</v>
      </c>
      <c r="V248" s="112"/>
    </row>
    <row r="249" spans="2:22" s="57" customFormat="1" ht="39.950000000000003" customHeight="1">
      <c r="B249" s="111"/>
      <c r="C249" s="162" t="s">
        <v>122</v>
      </c>
      <c r="D249" s="86" t="s">
        <v>121</v>
      </c>
      <c r="E249" s="163">
        <f t="shared" ref="E249" si="520">SUM(D250:D251)</f>
        <v>0</v>
      </c>
      <c r="F249" s="85"/>
      <c r="G249" s="91"/>
      <c r="H249" s="91"/>
      <c r="I249" s="92"/>
      <c r="J249" s="91"/>
      <c r="K249" s="91"/>
      <c r="L249" s="165"/>
      <c r="M249" s="165"/>
      <c r="N249" s="165"/>
      <c r="O249" s="93"/>
      <c r="P249" s="93"/>
      <c r="Q249" s="94"/>
      <c r="R249" s="78"/>
      <c r="S249" s="23"/>
      <c r="T249" s="23"/>
      <c r="U249" s="79"/>
      <c r="V249" s="112"/>
    </row>
    <row r="250" spans="2:22" s="57" customFormat="1" ht="39.950000000000003" customHeight="1" thickBot="1">
      <c r="B250" s="111"/>
      <c r="C250" s="89"/>
      <c r="D250" s="18">
        <f t="shared" ref="D250" si="521">COUNTIF(G250:G250,"*")</f>
        <v>0</v>
      </c>
      <c r="E250" s="38"/>
      <c r="F250" s="29"/>
      <c r="G250" s="20"/>
      <c r="H250" s="20"/>
      <c r="I250" s="21"/>
      <c r="J250" s="20"/>
      <c r="K250" s="20"/>
      <c r="L250" s="22"/>
      <c r="M250" s="66"/>
      <c r="N250" s="8"/>
      <c r="O250" s="47"/>
      <c r="P250" s="8"/>
      <c r="Q250" s="74"/>
      <c r="R250" s="80">
        <f t="shared" ref="R250" ca="1" si="522">(U250-E250)*T250</f>
        <v>0</v>
      </c>
      <c r="S250" s="65">
        <f t="shared" ref="S250" si="523">P250-E250</f>
        <v>0</v>
      </c>
      <c r="T250" s="12">
        <f t="shared" ref="T250" si="524">COUNTIF(O250,"не завершено")</f>
        <v>0</v>
      </c>
      <c r="U250" s="81">
        <f t="shared" ca="1" si="468"/>
        <v>42116</v>
      </c>
      <c r="V250" s="112"/>
    </row>
    <row r="251" spans="2:22" s="57" customFormat="1" ht="50.1" customHeight="1">
      <c r="B251" s="111"/>
      <c r="C251" s="177" t="s">
        <v>129</v>
      </c>
      <c r="D251" s="167" t="s">
        <v>121</v>
      </c>
      <c r="E251" s="168">
        <f>SUM(D252:D276)</f>
        <v>0</v>
      </c>
      <c r="F251" s="170"/>
      <c r="G251" s="170"/>
      <c r="H251" s="170"/>
      <c r="I251" s="171"/>
      <c r="J251" s="170"/>
      <c r="K251" s="170"/>
      <c r="L251" s="170"/>
      <c r="M251" s="170"/>
      <c r="N251" s="170"/>
      <c r="O251" s="173"/>
      <c r="P251" s="173"/>
      <c r="Q251" s="178"/>
      <c r="R251" s="174"/>
      <c r="S251" s="173"/>
      <c r="T251" s="173"/>
      <c r="U251" s="175"/>
      <c r="V251" s="112"/>
    </row>
    <row r="252" spans="2:22" s="57" customFormat="1" ht="39.950000000000003" customHeight="1">
      <c r="B252" s="111"/>
      <c r="C252" s="162" t="s">
        <v>123</v>
      </c>
      <c r="D252" s="86" t="s">
        <v>121</v>
      </c>
      <c r="E252" s="163">
        <f>SUM(D253:D254)</f>
        <v>0</v>
      </c>
      <c r="F252" s="85"/>
      <c r="G252" s="91"/>
      <c r="H252" s="91"/>
      <c r="I252" s="92"/>
      <c r="J252" s="91"/>
      <c r="K252" s="91"/>
      <c r="L252" s="165"/>
      <c r="M252" s="165"/>
      <c r="N252" s="165"/>
      <c r="O252" s="93"/>
      <c r="P252" s="93"/>
      <c r="Q252" s="94"/>
      <c r="R252" s="78"/>
      <c r="S252" s="23"/>
      <c r="T252" s="23"/>
      <c r="U252" s="79"/>
      <c r="V252" s="112"/>
    </row>
    <row r="253" spans="2:22" s="57" customFormat="1" ht="39.950000000000003" customHeight="1">
      <c r="B253" s="111"/>
      <c r="C253" s="89"/>
      <c r="D253" s="18">
        <f t="shared" ref="D253" si="525">COUNTIF(G253:G253,"*")</f>
        <v>0</v>
      </c>
      <c r="E253" s="38"/>
      <c r="F253" s="29"/>
      <c r="G253" s="20"/>
      <c r="H253" s="20"/>
      <c r="I253" s="21"/>
      <c r="J253" s="20"/>
      <c r="K253" s="20"/>
      <c r="L253" s="22"/>
      <c r="M253" s="66"/>
      <c r="N253" s="8"/>
      <c r="O253" s="47"/>
      <c r="P253" s="8"/>
      <c r="Q253" s="74"/>
      <c r="R253" s="80">
        <f ca="1">(U253-E253)*T253</f>
        <v>0</v>
      </c>
      <c r="S253" s="65">
        <f t="shared" ref="S253" si="526">P253-E253</f>
        <v>0</v>
      </c>
      <c r="T253" s="12">
        <f>COUNTIF(O253,"не завершено")</f>
        <v>0</v>
      </c>
      <c r="U253" s="81">
        <f t="shared" ref="U253:U275" ca="1" si="527">TODAY()</f>
        <v>42116</v>
      </c>
      <c r="V253" s="112"/>
    </row>
    <row r="254" spans="2:22" s="57" customFormat="1" ht="39.950000000000003" customHeight="1">
      <c r="B254" s="111"/>
      <c r="C254" s="162" t="s">
        <v>112</v>
      </c>
      <c r="D254" s="86" t="s">
        <v>121</v>
      </c>
      <c r="E254" s="163">
        <f t="shared" ref="E254" si="528">SUM(D255:D256)</f>
        <v>0</v>
      </c>
      <c r="F254" s="85"/>
      <c r="G254" s="91"/>
      <c r="H254" s="91"/>
      <c r="I254" s="92"/>
      <c r="J254" s="91"/>
      <c r="K254" s="91"/>
      <c r="L254" s="165"/>
      <c r="M254" s="165"/>
      <c r="N254" s="165"/>
      <c r="O254" s="93"/>
      <c r="P254" s="93"/>
      <c r="Q254" s="94"/>
      <c r="R254" s="78"/>
      <c r="S254" s="23"/>
      <c r="T254" s="23"/>
      <c r="U254" s="79"/>
      <c r="V254" s="112"/>
    </row>
    <row r="255" spans="2:22" s="57" customFormat="1" ht="39.950000000000003" customHeight="1">
      <c r="B255" s="111"/>
      <c r="C255" s="89"/>
      <c r="D255" s="18">
        <f t="shared" ref="D255" si="529">COUNTIF(G255:G255,"*")</f>
        <v>0</v>
      </c>
      <c r="E255" s="38"/>
      <c r="F255" s="29"/>
      <c r="G255" s="20"/>
      <c r="H255" s="20"/>
      <c r="I255" s="21"/>
      <c r="J255" s="20"/>
      <c r="K255" s="20"/>
      <c r="L255" s="22"/>
      <c r="M255" s="66"/>
      <c r="N255" s="8"/>
      <c r="O255" s="47"/>
      <c r="P255" s="8"/>
      <c r="Q255" s="74"/>
      <c r="R255" s="80">
        <f t="shared" ref="R255" ca="1" si="530">(U255-E255)*T255</f>
        <v>0</v>
      </c>
      <c r="S255" s="65">
        <f t="shared" ref="S255" si="531">P255-E255</f>
        <v>0</v>
      </c>
      <c r="T255" s="12">
        <f t="shared" ref="T255" si="532">COUNTIF(O255,"не завершено")</f>
        <v>0</v>
      </c>
      <c r="U255" s="81">
        <f t="shared" ca="1" si="527"/>
        <v>42116</v>
      </c>
      <c r="V255" s="112"/>
    </row>
    <row r="256" spans="2:22" s="57" customFormat="1" ht="39.950000000000003" customHeight="1">
      <c r="B256" s="111"/>
      <c r="C256" s="162" t="s">
        <v>111</v>
      </c>
      <c r="D256" s="86" t="s">
        <v>121</v>
      </c>
      <c r="E256" s="163">
        <f t="shared" ref="E256" si="533">SUM(D257:D258)</f>
        <v>0</v>
      </c>
      <c r="F256" s="85"/>
      <c r="G256" s="91"/>
      <c r="H256" s="91"/>
      <c r="I256" s="92"/>
      <c r="J256" s="91"/>
      <c r="K256" s="91"/>
      <c r="L256" s="165"/>
      <c r="M256" s="165"/>
      <c r="N256" s="165"/>
      <c r="O256" s="93"/>
      <c r="P256" s="93"/>
      <c r="Q256" s="94"/>
      <c r="R256" s="78"/>
      <c r="S256" s="23"/>
      <c r="T256" s="23"/>
      <c r="U256" s="79"/>
      <c r="V256" s="112"/>
    </row>
    <row r="257" spans="2:22" s="57" customFormat="1" ht="39.950000000000003" customHeight="1">
      <c r="B257" s="111"/>
      <c r="C257" s="89"/>
      <c r="D257" s="18">
        <f t="shared" ref="D257" si="534">COUNTIF(G257:G257,"*")</f>
        <v>0</v>
      </c>
      <c r="E257" s="38"/>
      <c r="F257" s="29"/>
      <c r="G257" s="20"/>
      <c r="H257" s="20"/>
      <c r="I257" s="21"/>
      <c r="J257" s="20"/>
      <c r="K257" s="20"/>
      <c r="L257" s="22"/>
      <c r="M257" s="66"/>
      <c r="N257" s="8"/>
      <c r="O257" s="47"/>
      <c r="P257" s="8"/>
      <c r="Q257" s="74"/>
      <c r="R257" s="80">
        <f t="shared" ref="R257" ca="1" si="535">(U257-E257)*T257</f>
        <v>0</v>
      </c>
      <c r="S257" s="65">
        <f t="shared" ref="S257" si="536">P257-E257</f>
        <v>0</v>
      </c>
      <c r="T257" s="12">
        <f t="shared" ref="T257" si="537">COUNTIF(O257,"не завершено")</f>
        <v>0</v>
      </c>
      <c r="U257" s="81">
        <f t="shared" ca="1" si="527"/>
        <v>42116</v>
      </c>
      <c r="V257" s="112"/>
    </row>
    <row r="258" spans="2:22" s="57" customFormat="1" ht="39.950000000000003" customHeight="1">
      <c r="B258" s="111"/>
      <c r="C258" s="162" t="s">
        <v>113</v>
      </c>
      <c r="D258" s="86" t="s">
        <v>121</v>
      </c>
      <c r="E258" s="163">
        <f t="shared" ref="E258" si="538">SUM(D259:D260)</f>
        <v>0</v>
      </c>
      <c r="F258" s="85"/>
      <c r="G258" s="91"/>
      <c r="H258" s="91"/>
      <c r="I258" s="92"/>
      <c r="J258" s="91"/>
      <c r="K258" s="91"/>
      <c r="L258" s="165"/>
      <c r="M258" s="165"/>
      <c r="N258" s="165"/>
      <c r="O258" s="93"/>
      <c r="P258" s="93"/>
      <c r="Q258" s="94"/>
      <c r="R258" s="78"/>
      <c r="S258" s="23"/>
      <c r="T258" s="23"/>
      <c r="U258" s="79"/>
      <c r="V258" s="112"/>
    </row>
    <row r="259" spans="2:22" s="57" customFormat="1" ht="39.950000000000003" customHeight="1">
      <c r="B259" s="111"/>
      <c r="C259" s="89"/>
      <c r="D259" s="18">
        <f t="shared" ref="D259" si="539">COUNTIF(G259:G259,"*")</f>
        <v>0</v>
      </c>
      <c r="E259" s="38"/>
      <c r="F259" s="29"/>
      <c r="G259" s="20"/>
      <c r="H259" s="20"/>
      <c r="I259" s="21"/>
      <c r="J259" s="20"/>
      <c r="K259" s="20"/>
      <c r="L259" s="22"/>
      <c r="M259" s="66"/>
      <c r="N259" s="8"/>
      <c r="O259" s="47"/>
      <c r="P259" s="8"/>
      <c r="Q259" s="74"/>
      <c r="R259" s="80">
        <f t="shared" ref="R259" ca="1" si="540">(U259-E259)*T259</f>
        <v>0</v>
      </c>
      <c r="S259" s="65">
        <f t="shared" ref="S259" si="541">P259-E259</f>
        <v>0</v>
      </c>
      <c r="T259" s="12">
        <f t="shared" ref="T259" si="542">COUNTIF(O259,"не завершено")</f>
        <v>0</v>
      </c>
      <c r="U259" s="81">
        <f t="shared" ca="1" si="527"/>
        <v>42116</v>
      </c>
      <c r="V259" s="112"/>
    </row>
    <row r="260" spans="2:22" s="57" customFormat="1" ht="39.950000000000003" customHeight="1">
      <c r="B260" s="111"/>
      <c r="C260" s="162" t="s">
        <v>114</v>
      </c>
      <c r="D260" s="86" t="s">
        <v>121</v>
      </c>
      <c r="E260" s="163">
        <f t="shared" ref="E260" si="543">SUM(D261:D262)</f>
        <v>0</v>
      </c>
      <c r="F260" s="85"/>
      <c r="G260" s="91"/>
      <c r="H260" s="91"/>
      <c r="I260" s="92"/>
      <c r="J260" s="91"/>
      <c r="K260" s="91"/>
      <c r="L260" s="165"/>
      <c r="M260" s="165"/>
      <c r="N260" s="165"/>
      <c r="O260" s="93"/>
      <c r="P260" s="93"/>
      <c r="Q260" s="94"/>
      <c r="R260" s="78"/>
      <c r="S260" s="23"/>
      <c r="T260" s="23"/>
      <c r="U260" s="79"/>
      <c r="V260" s="112"/>
    </row>
    <row r="261" spans="2:22" s="57" customFormat="1" ht="39.950000000000003" customHeight="1">
      <c r="B261" s="111"/>
      <c r="C261" s="89"/>
      <c r="D261" s="18">
        <f t="shared" ref="D261" si="544">COUNTIF(G261:G261,"*")</f>
        <v>0</v>
      </c>
      <c r="E261" s="38"/>
      <c r="F261" s="29"/>
      <c r="G261" s="20"/>
      <c r="H261" s="20"/>
      <c r="I261" s="21"/>
      <c r="J261" s="20"/>
      <c r="K261" s="20"/>
      <c r="L261" s="22"/>
      <c r="M261" s="66"/>
      <c r="N261" s="8"/>
      <c r="O261" s="47"/>
      <c r="P261" s="8"/>
      <c r="Q261" s="74"/>
      <c r="R261" s="80">
        <f t="shared" ref="R261" ca="1" si="545">(U261-E261)*T261</f>
        <v>0</v>
      </c>
      <c r="S261" s="65">
        <f t="shared" ref="S261" si="546">P261-E261</f>
        <v>0</v>
      </c>
      <c r="T261" s="12">
        <f t="shared" ref="T261" si="547">COUNTIF(O261,"не завершено")</f>
        <v>0</v>
      </c>
      <c r="U261" s="81">
        <f t="shared" ca="1" si="527"/>
        <v>42116</v>
      </c>
      <c r="V261" s="112"/>
    </row>
    <row r="262" spans="2:22" s="57" customFormat="1" ht="39.950000000000003" customHeight="1">
      <c r="B262" s="111"/>
      <c r="C262" s="162" t="s">
        <v>115</v>
      </c>
      <c r="D262" s="86" t="s">
        <v>121</v>
      </c>
      <c r="E262" s="163">
        <f t="shared" ref="E262" si="548">SUM(D263:D264)</f>
        <v>0</v>
      </c>
      <c r="F262" s="85"/>
      <c r="G262" s="91"/>
      <c r="H262" s="91"/>
      <c r="I262" s="92"/>
      <c r="J262" s="91"/>
      <c r="K262" s="91"/>
      <c r="L262" s="165"/>
      <c r="M262" s="165"/>
      <c r="N262" s="165"/>
      <c r="O262" s="93"/>
      <c r="P262" s="93"/>
      <c r="Q262" s="94"/>
      <c r="R262" s="78"/>
      <c r="S262" s="23"/>
      <c r="T262" s="23"/>
      <c r="U262" s="79"/>
      <c r="V262" s="112"/>
    </row>
    <row r="263" spans="2:22" s="57" customFormat="1" ht="39.950000000000003" customHeight="1">
      <c r="B263" s="111"/>
      <c r="C263" s="89"/>
      <c r="D263" s="18">
        <f t="shared" ref="D263" si="549">COUNTIF(G263:G263,"*")</f>
        <v>0</v>
      </c>
      <c r="E263" s="38"/>
      <c r="F263" s="29"/>
      <c r="G263" s="20"/>
      <c r="H263" s="20"/>
      <c r="I263" s="21"/>
      <c r="J263" s="20"/>
      <c r="K263" s="20"/>
      <c r="L263" s="22"/>
      <c r="M263" s="66"/>
      <c r="N263" s="8"/>
      <c r="O263" s="47"/>
      <c r="P263" s="8"/>
      <c r="Q263" s="74"/>
      <c r="R263" s="80">
        <f t="shared" ref="R263" ca="1" si="550">(U263-E263)*T263</f>
        <v>0</v>
      </c>
      <c r="S263" s="65">
        <f t="shared" ref="S263" si="551">P263-E263</f>
        <v>0</v>
      </c>
      <c r="T263" s="12">
        <f t="shared" ref="T263" si="552">COUNTIF(O263,"не завершено")</f>
        <v>0</v>
      </c>
      <c r="U263" s="81">
        <f t="shared" ca="1" si="527"/>
        <v>42116</v>
      </c>
      <c r="V263" s="112"/>
    </row>
    <row r="264" spans="2:22" s="57" customFormat="1" ht="39.950000000000003" customHeight="1">
      <c r="B264" s="111"/>
      <c r="C264" s="162" t="s">
        <v>116</v>
      </c>
      <c r="D264" s="86" t="s">
        <v>121</v>
      </c>
      <c r="E264" s="163">
        <f t="shared" ref="E264" si="553">SUM(D265:D266)</f>
        <v>0</v>
      </c>
      <c r="F264" s="85"/>
      <c r="G264" s="91"/>
      <c r="H264" s="91"/>
      <c r="I264" s="92"/>
      <c r="J264" s="91"/>
      <c r="K264" s="91"/>
      <c r="L264" s="165"/>
      <c r="M264" s="165"/>
      <c r="N264" s="165"/>
      <c r="O264" s="93"/>
      <c r="P264" s="93"/>
      <c r="Q264" s="94"/>
      <c r="R264" s="78"/>
      <c r="S264" s="23"/>
      <c r="T264" s="23"/>
      <c r="U264" s="79"/>
      <c r="V264" s="112"/>
    </row>
    <row r="265" spans="2:22" s="57" customFormat="1" ht="39.950000000000003" customHeight="1">
      <c r="B265" s="111"/>
      <c r="C265" s="89"/>
      <c r="D265" s="18">
        <f t="shared" ref="D265" si="554">COUNTIF(G265:G265,"*")</f>
        <v>0</v>
      </c>
      <c r="E265" s="38"/>
      <c r="F265" s="29"/>
      <c r="G265" s="20"/>
      <c r="H265" s="20"/>
      <c r="I265" s="21"/>
      <c r="J265" s="20"/>
      <c r="K265" s="20"/>
      <c r="L265" s="22"/>
      <c r="M265" s="66"/>
      <c r="N265" s="8"/>
      <c r="O265" s="47"/>
      <c r="P265" s="8"/>
      <c r="Q265" s="74"/>
      <c r="R265" s="80">
        <f t="shared" ref="R265" ca="1" si="555">(U265-E265)*T265</f>
        <v>0</v>
      </c>
      <c r="S265" s="65">
        <f t="shared" ref="S265" si="556">P265-E265</f>
        <v>0</v>
      </c>
      <c r="T265" s="12">
        <f t="shared" ref="T265" si="557">COUNTIF(O265,"не завершено")</f>
        <v>0</v>
      </c>
      <c r="U265" s="81">
        <f t="shared" ca="1" si="527"/>
        <v>42116</v>
      </c>
      <c r="V265" s="112"/>
    </row>
    <row r="266" spans="2:22" s="57" customFormat="1" ht="39.950000000000003" customHeight="1">
      <c r="B266" s="111"/>
      <c r="C266" s="162" t="s">
        <v>117</v>
      </c>
      <c r="D266" s="86" t="s">
        <v>121</v>
      </c>
      <c r="E266" s="163">
        <f t="shared" ref="E266" si="558">SUM(D267:D268)</f>
        <v>0</v>
      </c>
      <c r="F266" s="85"/>
      <c r="G266" s="91"/>
      <c r="H266" s="91"/>
      <c r="I266" s="92"/>
      <c r="J266" s="91"/>
      <c r="K266" s="91"/>
      <c r="L266" s="165"/>
      <c r="M266" s="165"/>
      <c r="N266" s="165"/>
      <c r="O266" s="93"/>
      <c r="P266" s="93"/>
      <c r="Q266" s="94"/>
      <c r="R266" s="78"/>
      <c r="S266" s="23"/>
      <c r="T266" s="23"/>
      <c r="U266" s="79"/>
      <c r="V266" s="112"/>
    </row>
    <row r="267" spans="2:22" s="57" customFormat="1" ht="39.950000000000003" customHeight="1">
      <c r="B267" s="111"/>
      <c r="C267" s="89"/>
      <c r="D267" s="18">
        <f t="shared" ref="D267" si="559">COUNTIF(G267:G267,"*")</f>
        <v>0</v>
      </c>
      <c r="E267" s="38"/>
      <c r="F267" s="29"/>
      <c r="G267" s="20"/>
      <c r="H267" s="20"/>
      <c r="I267" s="21"/>
      <c r="J267" s="20"/>
      <c r="K267" s="20"/>
      <c r="L267" s="22"/>
      <c r="M267" s="66"/>
      <c r="N267" s="8"/>
      <c r="O267" s="47"/>
      <c r="P267" s="8"/>
      <c r="Q267" s="74"/>
      <c r="R267" s="80">
        <f t="shared" ref="R267" ca="1" si="560">(U267-E267)*T267</f>
        <v>0</v>
      </c>
      <c r="S267" s="65">
        <f t="shared" ref="S267" si="561">P267-E267</f>
        <v>0</v>
      </c>
      <c r="T267" s="12">
        <f t="shared" ref="T267" si="562">COUNTIF(O267,"не завершено")</f>
        <v>0</v>
      </c>
      <c r="U267" s="81">
        <f t="shared" ca="1" si="527"/>
        <v>42116</v>
      </c>
      <c r="V267" s="112"/>
    </row>
    <row r="268" spans="2:22" s="57" customFormat="1" ht="39.950000000000003" customHeight="1">
      <c r="B268" s="111"/>
      <c r="C268" s="162" t="s">
        <v>118</v>
      </c>
      <c r="D268" s="86" t="s">
        <v>121</v>
      </c>
      <c r="E268" s="163">
        <f t="shared" ref="E268" si="563">SUM(D269:D270)</f>
        <v>0</v>
      </c>
      <c r="F268" s="85"/>
      <c r="G268" s="91"/>
      <c r="H268" s="91"/>
      <c r="I268" s="92"/>
      <c r="J268" s="91"/>
      <c r="K268" s="91"/>
      <c r="L268" s="165"/>
      <c r="M268" s="165"/>
      <c r="N268" s="165"/>
      <c r="O268" s="93"/>
      <c r="P268" s="93"/>
      <c r="Q268" s="94"/>
      <c r="R268" s="78"/>
      <c r="S268" s="23"/>
      <c r="T268" s="23"/>
      <c r="U268" s="79"/>
      <c r="V268" s="112"/>
    </row>
    <row r="269" spans="2:22" s="57" customFormat="1" ht="39.950000000000003" customHeight="1">
      <c r="B269" s="111"/>
      <c r="C269" s="89"/>
      <c r="D269" s="18">
        <f t="shared" ref="D269" si="564">COUNTIF(G269:G269,"*")</f>
        <v>0</v>
      </c>
      <c r="E269" s="38"/>
      <c r="F269" s="29"/>
      <c r="G269" s="20"/>
      <c r="H269" s="20"/>
      <c r="I269" s="21"/>
      <c r="J269" s="20"/>
      <c r="K269" s="20"/>
      <c r="L269" s="22"/>
      <c r="M269" s="66"/>
      <c r="N269" s="8"/>
      <c r="O269" s="47"/>
      <c r="P269" s="8"/>
      <c r="Q269" s="74"/>
      <c r="R269" s="80">
        <f t="shared" ref="R269" ca="1" si="565">(U269-E269)*T269</f>
        <v>0</v>
      </c>
      <c r="S269" s="65">
        <f t="shared" ref="S269" si="566">P269-E269</f>
        <v>0</v>
      </c>
      <c r="T269" s="12">
        <f t="shared" ref="T269" si="567">COUNTIF(O269,"не завершено")</f>
        <v>0</v>
      </c>
      <c r="U269" s="81">
        <f t="shared" ca="1" si="527"/>
        <v>42116</v>
      </c>
      <c r="V269" s="112"/>
    </row>
    <row r="270" spans="2:22" s="57" customFormat="1" ht="39.950000000000003" customHeight="1">
      <c r="B270" s="111"/>
      <c r="C270" s="162" t="s">
        <v>119</v>
      </c>
      <c r="D270" s="86" t="s">
        <v>121</v>
      </c>
      <c r="E270" s="163">
        <f t="shared" ref="E270" si="568">SUM(D271:D272)</f>
        <v>0</v>
      </c>
      <c r="F270" s="85"/>
      <c r="G270" s="91"/>
      <c r="H270" s="91"/>
      <c r="I270" s="92"/>
      <c r="J270" s="91"/>
      <c r="K270" s="91"/>
      <c r="L270" s="165"/>
      <c r="M270" s="165"/>
      <c r="N270" s="165"/>
      <c r="O270" s="93"/>
      <c r="P270" s="93"/>
      <c r="Q270" s="94"/>
      <c r="R270" s="78"/>
      <c r="S270" s="23"/>
      <c r="T270" s="23"/>
      <c r="U270" s="79"/>
      <c r="V270" s="112"/>
    </row>
    <row r="271" spans="2:22" s="57" customFormat="1" ht="39.950000000000003" customHeight="1">
      <c r="B271" s="111"/>
      <c r="C271" s="89"/>
      <c r="D271" s="18">
        <f t="shared" ref="D271" si="569">COUNTIF(G271:G271,"*")</f>
        <v>0</v>
      </c>
      <c r="E271" s="38"/>
      <c r="F271" s="29"/>
      <c r="G271" s="20"/>
      <c r="H271" s="20"/>
      <c r="I271" s="21"/>
      <c r="J271" s="20"/>
      <c r="K271" s="20"/>
      <c r="L271" s="22"/>
      <c r="M271" s="66"/>
      <c r="N271" s="8"/>
      <c r="O271" s="47"/>
      <c r="P271" s="8"/>
      <c r="Q271" s="74"/>
      <c r="R271" s="80">
        <f t="shared" ref="R271" ca="1" si="570">(U271-E271)*T271</f>
        <v>0</v>
      </c>
      <c r="S271" s="65">
        <f t="shared" ref="S271" si="571">P271-E271</f>
        <v>0</v>
      </c>
      <c r="T271" s="12">
        <f t="shared" ref="T271" si="572">COUNTIF(O271,"не завершено")</f>
        <v>0</v>
      </c>
      <c r="U271" s="81">
        <f t="shared" ca="1" si="527"/>
        <v>42116</v>
      </c>
      <c r="V271" s="112"/>
    </row>
    <row r="272" spans="2:22" s="57" customFormat="1" ht="39.950000000000003" customHeight="1">
      <c r="B272" s="111"/>
      <c r="C272" s="162" t="s">
        <v>120</v>
      </c>
      <c r="D272" s="86" t="s">
        <v>121</v>
      </c>
      <c r="E272" s="163">
        <f t="shared" ref="E272" si="573">SUM(D273:D274)</f>
        <v>0</v>
      </c>
      <c r="F272" s="85"/>
      <c r="G272" s="91"/>
      <c r="H272" s="91"/>
      <c r="I272" s="92"/>
      <c r="J272" s="91"/>
      <c r="K272" s="91"/>
      <c r="L272" s="165"/>
      <c r="M272" s="165"/>
      <c r="N272" s="165"/>
      <c r="O272" s="93"/>
      <c r="P272" s="93"/>
      <c r="Q272" s="94"/>
      <c r="R272" s="78"/>
      <c r="S272" s="23"/>
      <c r="T272" s="23"/>
      <c r="U272" s="79"/>
      <c r="V272" s="112"/>
    </row>
    <row r="273" spans="2:22" s="57" customFormat="1" ht="39.950000000000003" customHeight="1">
      <c r="B273" s="111"/>
      <c r="C273" s="89"/>
      <c r="D273" s="18">
        <f t="shared" ref="D273" si="574">COUNTIF(G273:G273,"*")</f>
        <v>0</v>
      </c>
      <c r="E273" s="38"/>
      <c r="F273" s="29"/>
      <c r="G273" s="20"/>
      <c r="H273" s="20"/>
      <c r="I273" s="21"/>
      <c r="J273" s="20"/>
      <c r="K273" s="20"/>
      <c r="L273" s="22"/>
      <c r="M273" s="66"/>
      <c r="N273" s="8"/>
      <c r="O273" s="47"/>
      <c r="P273" s="8"/>
      <c r="Q273" s="74"/>
      <c r="R273" s="80">
        <f t="shared" ref="R273" ca="1" si="575">(U273-E273)*T273</f>
        <v>0</v>
      </c>
      <c r="S273" s="65">
        <f t="shared" ref="S273" si="576">P273-E273</f>
        <v>0</v>
      </c>
      <c r="T273" s="12">
        <f t="shared" ref="T273" si="577">COUNTIF(O273,"не завершено")</f>
        <v>0</v>
      </c>
      <c r="U273" s="81">
        <f t="shared" ca="1" si="527"/>
        <v>42116</v>
      </c>
      <c r="V273" s="112"/>
    </row>
    <row r="274" spans="2:22" s="57" customFormat="1" ht="39.950000000000003" customHeight="1">
      <c r="B274" s="111"/>
      <c r="C274" s="162" t="s">
        <v>122</v>
      </c>
      <c r="D274" s="86" t="s">
        <v>121</v>
      </c>
      <c r="E274" s="163">
        <f t="shared" ref="E274" si="578">SUM(D275:D276)</f>
        <v>0</v>
      </c>
      <c r="F274" s="85"/>
      <c r="G274" s="91"/>
      <c r="H274" s="91"/>
      <c r="I274" s="92"/>
      <c r="J274" s="91"/>
      <c r="K274" s="91"/>
      <c r="L274" s="165"/>
      <c r="M274" s="165"/>
      <c r="N274" s="165"/>
      <c r="O274" s="93"/>
      <c r="P274" s="93"/>
      <c r="Q274" s="94"/>
      <c r="R274" s="78"/>
      <c r="S274" s="23"/>
      <c r="T274" s="23"/>
      <c r="U274" s="79"/>
      <c r="V274" s="112"/>
    </row>
    <row r="275" spans="2:22" s="57" customFormat="1" ht="39.950000000000003" customHeight="1" thickBot="1">
      <c r="B275" s="111"/>
      <c r="C275" s="89"/>
      <c r="D275" s="18">
        <f t="shared" ref="D275" si="579">COUNTIF(G275:G275,"*")</f>
        <v>0</v>
      </c>
      <c r="E275" s="38"/>
      <c r="F275" s="29"/>
      <c r="G275" s="20"/>
      <c r="H275" s="20"/>
      <c r="I275" s="21"/>
      <c r="J275" s="20"/>
      <c r="K275" s="20"/>
      <c r="L275" s="22"/>
      <c r="M275" s="66"/>
      <c r="N275" s="8"/>
      <c r="O275" s="47"/>
      <c r="P275" s="8"/>
      <c r="Q275" s="74"/>
      <c r="R275" s="80">
        <f t="shared" ref="R275" ca="1" si="580">(U275-E275)*T275</f>
        <v>0</v>
      </c>
      <c r="S275" s="65">
        <f t="shared" ref="S275" si="581">P275-E275</f>
        <v>0</v>
      </c>
      <c r="T275" s="12">
        <f t="shared" ref="T275" si="582">COUNTIF(O275,"не завершено")</f>
        <v>0</v>
      </c>
      <c r="U275" s="81">
        <f t="shared" ca="1" si="527"/>
        <v>42116</v>
      </c>
      <c r="V275" s="112"/>
    </row>
    <row r="276" spans="2:22" s="57" customFormat="1" ht="50.1" customHeight="1">
      <c r="B276" s="111"/>
      <c r="C276" s="177" t="s">
        <v>130</v>
      </c>
      <c r="D276" s="167" t="s">
        <v>121</v>
      </c>
      <c r="E276" s="168">
        <f>SUM(D277:D301)</f>
        <v>0</v>
      </c>
      <c r="F276" s="170"/>
      <c r="G276" s="170"/>
      <c r="H276" s="170"/>
      <c r="I276" s="171"/>
      <c r="J276" s="170"/>
      <c r="K276" s="170"/>
      <c r="L276" s="170"/>
      <c r="M276" s="170"/>
      <c r="N276" s="170"/>
      <c r="O276" s="173"/>
      <c r="P276" s="173"/>
      <c r="Q276" s="178"/>
      <c r="R276" s="174"/>
      <c r="S276" s="173"/>
      <c r="T276" s="173"/>
      <c r="U276" s="175"/>
      <c r="V276" s="112"/>
    </row>
    <row r="277" spans="2:22" s="57" customFormat="1" ht="39.950000000000003" customHeight="1">
      <c r="B277" s="111"/>
      <c r="C277" s="162" t="s">
        <v>123</v>
      </c>
      <c r="D277" s="86" t="s">
        <v>121</v>
      </c>
      <c r="E277" s="163">
        <f>SUM(D278:D279)</f>
        <v>0</v>
      </c>
      <c r="F277" s="85"/>
      <c r="G277" s="91"/>
      <c r="H277" s="91"/>
      <c r="I277" s="92"/>
      <c r="J277" s="91"/>
      <c r="K277" s="91"/>
      <c r="L277" s="165"/>
      <c r="M277" s="165"/>
      <c r="N277" s="165"/>
      <c r="O277" s="93"/>
      <c r="P277" s="93"/>
      <c r="Q277" s="94"/>
      <c r="R277" s="78"/>
      <c r="S277" s="23"/>
      <c r="T277" s="23"/>
      <c r="U277" s="79"/>
      <c r="V277" s="112"/>
    </row>
    <row r="278" spans="2:22" s="57" customFormat="1" ht="39.950000000000003" customHeight="1">
      <c r="B278" s="111"/>
      <c r="C278" s="89"/>
      <c r="D278" s="18">
        <f t="shared" ref="D278" si="583">COUNTIF(G278:G278,"*")</f>
        <v>0</v>
      </c>
      <c r="E278" s="38"/>
      <c r="F278" s="29"/>
      <c r="G278" s="20"/>
      <c r="H278" s="20"/>
      <c r="I278" s="21"/>
      <c r="J278" s="20"/>
      <c r="K278" s="20"/>
      <c r="L278" s="22"/>
      <c r="M278" s="66"/>
      <c r="N278" s="8"/>
      <c r="O278" s="47"/>
      <c r="P278" s="8"/>
      <c r="Q278" s="74"/>
      <c r="R278" s="80">
        <f ca="1">(U278-E278)*T278</f>
        <v>0</v>
      </c>
      <c r="S278" s="65">
        <f t="shared" ref="S278" si="584">P278-E278</f>
        <v>0</v>
      </c>
      <c r="T278" s="12">
        <f>COUNTIF(O278,"не завершено")</f>
        <v>0</v>
      </c>
      <c r="U278" s="81">
        <f t="shared" ref="U278:U300" ca="1" si="585">TODAY()</f>
        <v>42116</v>
      </c>
      <c r="V278" s="112"/>
    </row>
    <row r="279" spans="2:22" s="57" customFormat="1" ht="39.950000000000003" customHeight="1">
      <c r="B279" s="111"/>
      <c r="C279" s="162" t="s">
        <v>112</v>
      </c>
      <c r="D279" s="86" t="s">
        <v>121</v>
      </c>
      <c r="E279" s="163">
        <f t="shared" ref="E279" si="586">SUM(D280:D281)</f>
        <v>0</v>
      </c>
      <c r="F279" s="85"/>
      <c r="G279" s="91"/>
      <c r="H279" s="91"/>
      <c r="I279" s="92"/>
      <c r="J279" s="91"/>
      <c r="K279" s="91"/>
      <c r="L279" s="165"/>
      <c r="M279" s="165"/>
      <c r="N279" s="165"/>
      <c r="O279" s="93"/>
      <c r="P279" s="93"/>
      <c r="Q279" s="94"/>
      <c r="R279" s="78"/>
      <c r="S279" s="23"/>
      <c r="T279" s="23"/>
      <c r="U279" s="79"/>
      <c r="V279" s="112"/>
    </row>
    <row r="280" spans="2:22" s="57" customFormat="1" ht="39.950000000000003" customHeight="1">
      <c r="B280" s="111"/>
      <c r="C280" s="89"/>
      <c r="D280" s="18">
        <f t="shared" ref="D280" si="587">COUNTIF(G280:G280,"*")</f>
        <v>0</v>
      </c>
      <c r="E280" s="38"/>
      <c r="F280" s="29"/>
      <c r="G280" s="20"/>
      <c r="H280" s="20"/>
      <c r="I280" s="21"/>
      <c r="J280" s="20"/>
      <c r="K280" s="20"/>
      <c r="L280" s="22"/>
      <c r="M280" s="66"/>
      <c r="N280" s="8"/>
      <c r="O280" s="47"/>
      <c r="P280" s="8"/>
      <c r="Q280" s="74"/>
      <c r="R280" s="80">
        <f t="shared" ref="R280" ca="1" si="588">(U280-E280)*T280</f>
        <v>0</v>
      </c>
      <c r="S280" s="65">
        <f t="shared" ref="S280" si="589">P280-E280</f>
        <v>0</v>
      </c>
      <c r="T280" s="12">
        <f t="shared" ref="T280" si="590">COUNTIF(O280,"не завершено")</f>
        <v>0</v>
      </c>
      <c r="U280" s="81">
        <f t="shared" ca="1" si="585"/>
        <v>42116</v>
      </c>
      <c r="V280" s="112"/>
    </row>
    <row r="281" spans="2:22" s="57" customFormat="1" ht="39.950000000000003" customHeight="1">
      <c r="B281" s="111"/>
      <c r="C281" s="162" t="s">
        <v>111</v>
      </c>
      <c r="D281" s="86" t="s">
        <v>121</v>
      </c>
      <c r="E281" s="163">
        <f t="shared" ref="E281" si="591">SUM(D282:D283)</f>
        <v>0</v>
      </c>
      <c r="F281" s="85"/>
      <c r="G281" s="91"/>
      <c r="H281" s="91"/>
      <c r="I281" s="92"/>
      <c r="J281" s="91"/>
      <c r="K281" s="91"/>
      <c r="L281" s="165"/>
      <c r="M281" s="165"/>
      <c r="N281" s="165"/>
      <c r="O281" s="93"/>
      <c r="P281" s="93"/>
      <c r="Q281" s="94"/>
      <c r="R281" s="78"/>
      <c r="S281" s="23"/>
      <c r="T281" s="23"/>
      <c r="U281" s="79"/>
      <c r="V281" s="112"/>
    </row>
    <row r="282" spans="2:22" s="57" customFormat="1" ht="39.950000000000003" customHeight="1">
      <c r="B282" s="111"/>
      <c r="C282" s="89"/>
      <c r="D282" s="18">
        <f t="shared" ref="D282" si="592">COUNTIF(G282:G282,"*")</f>
        <v>0</v>
      </c>
      <c r="E282" s="38"/>
      <c r="F282" s="29"/>
      <c r="G282" s="20"/>
      <c r="H282" s="20"/>
      <c r="I282" s="21"/>
      <c r="J282" s="20"/>
      <c r="K282" s="20"/>
      <c r="L282" s="22"/>
      <c r="M282" s="66"/>
      <c r="N282" s="8"/>
      <c r="O282" s="47"/>
      <c r="P282" s="8"/>
      <c r="Q282" s="74"/>
      <c r="R282" s="80">
        <f t="shared" ref="R282" ca="1" si="593">(U282-E282)*T282</f>
        <v>0</v>
      </c>
      <c r="S282" s="65">
        <f t="shared" ref="S282" si="594">P282-E282</f>
        <v>0</v>
      </c>
      <c r="T282" s="12">
        <f t="shared" ref="T282" si="595">COUNTIF(O282,"не завершено")</f>
        <v>0</v>
      </c>
      <c r="U282" s="81">
        <f t="shared" ca="1" si="585"/>
        <v>42116</v>
      </c>
      <c r="V282" s="112"/>
    </row>
    <row r="283" spans="2:22" s="57" customFormat="1" ht="39.950000000000003" customHeight="1">
      <c r="B283" s="111"/>
      <c r="C283" s="162" t="s">
        <v>113</v>
      </c>
      <c r="D283" s="86" t="s">
        <v>121</v>
      </c>
      <c r="E283" s="163">
        <f t="shared" ref="E283" si="596">SUM(D284:D285)</f>
        <v>0</v>
      </c>
      <c r="F283" s="85"/>
      <c r="G283" s="91"/>
      <c r="H283" s="91"/>
      <c r="I283" s="92"/>
      <c r="J283" s="91"/>
      <c r="K283" s="91"/>
      <c r="L283" s="165"/>
      <c r="M283" s="165"/>
      <c r="N283" s="165"/>
      <c r="O283" s="93"/>
      <c r="P283" s="93"/>
      <c r="Q283" s="94"/>
      <c r="R283" s="78"/>
      <c r="S283" s="23"/>
      <c r="T283" s="23"/>
      <c r="U283" s="79"/>
      <c r="V283" s="112"/>
    </row>
    <row r="284" spans="2:22" s="57" customFormat="1" ht="39.950000000000003" customHeight="1">
      <c r="B284" s="111"/>
      <c r="C284" s="89"/>
      <c r="D284" s="18">
        <f t="shared" ref="D284" si="597">COUNTIF(G284:G284,"*")</f>
        <v>0</v>
      </c>
      <c r="E284" s="38"/>
      <c r="F284" s="29"/>
      <c r="G284" s="20"/>
      <c r="H284" s="20"/>
      <c r="I284" s="21"/>
      <c r="J284" s="20"/>
      <c r="K284" s="20"/>
      <c r="L284" s="22"/>
      <c r="M284" s="66"/>
      <c r="N284" s="8"/>
      <c r="O284" s="47"/>
      <c r="P284" s="8"/>
      <c r="Q284" s="74"/>
      <c r="R284" s="80">
        <f t="shared" ref="R284" ca="1" si="598">(U284-E284)*T284</f>
        <v>0</v>
      </c>
      <c r="S284" s="65">
        <f t="shared" ref="S284" si="599">P284-E284</f>
        <v>0</v>
      </c>
      <c r="T284" s="12">
        <f t="shared" ref="T284" si="600">COUNTIF(O284,"не завершено")</f>
        <v>0</v>
      </c>
      <c r="U284" s="81">
        <f t="shared" ca="1" si="585"/>
        <v>42116</v>
      </c>
      <c r="V284" s="112"/>
    </row>
    <row r="285" spans="2:22" s="57" customFormat="1" ht="39.950000000000003" customHeight="1">
      <c r="B285" s="111"/>
      <c r="C285" s="162" t="s">
        <v>114</v>
      </c>
      <c r="D285" s="86" t="s">
        <v>121</v>
      </c>
      <c r="E285" s="163">
        <f t="shared" ref="E285" si="601">SUM(D286:D287)</f>
        <v>0</v>
      </c>
      <c r="F285" s="85"/>
      <c r="G285" s="91"/>
      <c r="H285" s="91"/>
      <c r="I285" s="92"/>
      <c r="J285" s="91"/>
      <c r="K285" s="91"/>
      <c r="L285" s="165"/>
      <c r="M285" s="165"/>
      <c r="N285" s="165"/>
      <c r="O285" s="93"/>
      <c r="P285" s="93"/>
      <c r="Q285" s="94"/>
      <c r="R285" s="78"/>
      <c r="S285" s="23"/>
      <c r="T285" s="23"/>
      <c r="U285" s="79"/>
      <c r="V285" s="112"/>
    </row>
    <row r="286" spans="2:22" s="57" customFormat="1" ht="39.950000000000003" customHeight="1">
      <c r="B286" s="111"/>
      <c r="C286" s="89"/>
      <c r="D286" s="18">
        <f t="shared" ref="D286" si="602">COUNTIF(G286:G286,"*")</f>
        <v>0</v>
      </c>
      <c r="E286" s="38"/>
      <c r="F286" s="29"/>
      <c r="G286" s="20"/>
      <c r="H286" s="20"/>
      <c r="I286" s="21"/>
      <c r="J286" s="20"/>
      <c r="K286" s="20"/>
      <c r="L286" s="22"/>
      <c r="M286" s="66"/>
      <c r="N286" s="8"/>
      <c r="O286" s="47"/>
      <c r="P286" s="8"/>
      <c r="Q286" s="74"/>
      <c r="R286" s="80">
        <f t="shared" ref="R286" ca="1" si="603">(U286-E286)*T286</f>
        <v>0</v>
      </c>
      <c r="S286" s="65">
        <f t="shared" ref="S286" si="604">P286-E286</f>
        <v>0</v>
      </c>
      <c r="T286" s="12">
        <f t="shared" ref="T286" si="605">COUNTIF(O286,"не завершено")</f>
        <v>0</v>
      </c>
      <c r="U286" s="81">
        <f t="shared" ca="1" si="585"/>
        <v>42116</v>
      </c>
      <c r="V286" s="112"/>
    </row>
    <row r="287" spans="2:22" s="57" customFormat="1" ht="39.950000000000003" customHeight="1">
      <c r="B287" s="111"/>
      <c r="C287" s="162" t="s">
        <v>115</v>
      </c>
      <c r="D287" s="86" t="s">
        <v>121</v>
      </c>
      <c r="E287" s="163">
        <f t="shared" ref="E287" si="606">SUM(D288:D289)</f>
        <v>0</v>
      </c>
      <c r="F287" s="85"/>
      <c r="G287" s="91"/>
      <c r="H287" s="91"/>
      <c r="I287" s="92"/>
      <c r="J287" s="91"/>
      <c r="K287" s="91"/>
      <c r="L287" s="165"/>
      <c r="M287" s="165"/>
      <c r="N287" s="165"/>
      <c r="O287" s="93"/>
      <c r="P287" s="93"/>
      <c r="Q287" s="94"/>
      <c r="R287" s="78"/>
      <c r="S287" s="23"/>
      <c r="T287" s="23"/>
      <c r="U287" s="79"/>
      <c r="V287" s="112"/>
    </row>
    <row r="288" spans="2:22" s="57" customFormat="1" ht="39.950000000000003" customHeight="1">
      <c r="B288" s="111"/>
      <c r="C288" s="89"/>
      <c r="D288" s="18">
        <f t="shared" ref="D288" si="607">COUNTIF(G288:G288,"*")</f>
        <v>0</v>
      </c>
      <c r="E288" s="38"/>
      <c r="F288" s="29"/>
      <c r="G288" s="20"/>
      <c r="H288" s="20"/>
      <c r="I288" s="21"/>
      <c r="J288" s="20"/>
      <c r="K288" s="20"/>
      <c r="L288" s="22"/>
      <c r="M288" s="66"/>
      <c r="N288" s="8"/>
      <c r="O288" s="47"/>
      <c r="P288" s="8"/>
      <c r="Q288" s="74"/>
      <c r="R288" s="80">
        <f t="shared" ref="R288" ca="1" si="608">(U288-E288)*T288</f>
        <v>0</v>
      </c>
      <c r="S288" s="65">
        <f t="shared" ref="S288" si="609">P288-E288</f>
        <v>0</v>
      </c>
      <c r="T288" s="12">
        <f t="shared" ref="T288" si="610">COUNTIF(O288,"не завершено")</f>
        <v>0</v>
      </c>
      <c r="U288" s="81">
        <f t="shared" ca="1" si="585"/>
        <v>42116</v>
      </c>
      <c r="V288" s="112"/>
    </row>
    <row r="289" spans="2:22" s="57" customFormat="1" ht="39.950000000000003" customHeight="1">
      <c r="B289" s="111"/>
      <c r="C289" s="162" t="s">
        <v>116</v>
      </c>
      <c r="D289" s="86" t="s">
        <v>121</v>
      </c>
      <c r="E289" s="163">
        <f t="shared" ref="E289" si="611">SUM(D290:D291)</f>
        <v>0</v>
      </c>
      <c r="F289" s="85"/>
      <c r="G289" s="91"/>
      <c r="H289" s="91"/>
      <c r="I289" s="92"/>
      <c r="J289" s="91"/>
      <c r="K289" s="91"/>
      <c r="L289" s="165"/>
      <c r="M289" s="165"/>
      <c r="N289" s="165"/>
      <c r="O289" s="93"/>
      <c r="P289" s="93"/>
      <c r="Q289" s="94"/>
      <c r="R289" s="78"/>
      <c r="S289" s="23"/>
      <c r="T289" s="23"/>
      <c r="U289" s="79"/>
      <c r="V289" s="112"/>
    </row>
    <row r="290" spans="2:22" s="57" customFormat="1" ht="39.950000000000003" customHeight="1">
      <c r="B290" s="111"/>
      <c r="C290" s="89"/>
      <c r="D290" s="18">
        <f t="shared" ref="D290" si="612">COUNTIF(G290:G290,"*")</f>
        <v>0</v>
      </c>
      <c r="E290" s="38"/>
      <c r="F290" s="29"/>
      <c r="G290" s="20"/>
      <c r="H290" s="20"/>
      <c r="I290" s="21"/>
      <c r="J290" s="20"/>
      <c r="K290" s="20"/>
      <c r="L290" s="22"/>
      <c r="M290" s="66"/>
      <c r="N290" s="8"/>
      <c r="O290" s="47"/>
      <c r="P290" s="8"/>
      <c r="Q290" s="74"/>
      <c r="R290" s="80">
        <f t="shared" ref="R290" ca="1" si="613">(U290-E290)*T290</f>
        <v>0</v>
      </c>
      <c r="S290" s="65">
        <f t="shared" ref="S290" si="614">P290-E290</f>
        <v>0</v>
      </c>
      <c r="T290" s="12">
        <f t="shared" ref="T290" si="615">COUNTIF(O290,"не завершено")</f>
        <v>0</v>
      </c>
      <c r="U290" s="81">
        <f t="shared" ca="1" si="585"/>
        <v>42116</v>
      </c>
      <c r="V290" s="112"/>
    </row>
    <row r="291" spans="2:22" s="57" customFormat="1" ht="39.950000000000003" customHeight="1">
      <c r="B291" s="111"/>
      <c r="C291" s="162" t="s">
        <v>117</v>
      </c>
      <c r="D291" s="86" t="s">
        <v>121</v>
      </c>
      <c r="E291" s="163">
        <f t="shared" ref="E291" si="616">SUM(D292:D293)</f>
        <v>0</v>
      </c>
      <c r="F291" s="85"/>
      <c r="G291" s="91"/>
      <c r="H291" s="91"/>
      <c r="I291" s="92"/>
      <c r="J291" s="91"/>
      <c r="K291" s="91"/>
      <c r="L291" s="165"/>
      <c r="M291" s="165"/>
      <c r="N291" s="165"/>
      <c r="O291" s="93"/>
      <c r="P291" s="93"/>
      <c r="Q291" s="94"/>
      <c r="R291" s="78"/>
      <c r="S291" s="23"/>
      <c r="T291" s="23"/>
      <c r="U291" s="79"/>
      <c r="V291" s="112"/>
    </row>
    <row r="292" spans="2:22" s="57" customFormat="1" ht="39.950000000000003" customHeight="1">
      <c r="B292" s="111"/>
      <c r="C292" s="89"/>
      <c r="D292" s="18">
        <f t="shared" ref="D292" si="617">COUNTIF(G292:G292,"*")</f>
        <v>0</v>
      </c>
      <c r="E292" s="38"/>
      <c r="F292" s="29"/>
      <c r="G292" s="20"/>
      <c r="H292" s="20"/>
      <c r="I292" s="21"/>
      <c r="J292" s="20"/>
      <c r="K292" s="20"/>
      <c r="L292" s="22"/>
      <c r="M292" s="66"/>
      <c r="N292" s="8"/>
      <c r="O292" s="47"/>
      <c r="P292" s="8"/>
      <c r="Q292" s="74"/>
      <c r="R292" s="80">
        <f t="shared" ref="R292" ca="1" si="618">(U292-E292)*T292</f>
        <v>0</v>
      </c>
      <c r="S292" s="65">
        <f t="shared" ref="S292" si="619">P292-E292</f>
        <v>0</v>
      </c>
      <c r="T292" s="12">
        <f t="shared" ref="T292" si="620">COUNTIF(O292,"не завершено")</f>
        <v>0</v>
      </c>
      <c r="U292" s="81">
        <f t="shared" ca="1" si="585"/>
        <v>42116</v>
      </c>
      <c r="V292" s="112"/>
    </row>
    <row r="293" spans="2:22" s="57" customFormat="1" ht="39.950000000000003" customHeight="1">
      <c r="B293" s="111"/>
      <c r="C293" s="162" t="s">
        <v>118</v>
      </c>
      <c r="D293" s="86" t="s">
        <v>121</v>
      </c>
      <c r="E293" s="163">
        <f t="shared" ref="E293" si="621">SUM(D294:D295)</f>
        <v>0</v>
      </c>
      <c r="F293" s="85"/>
      <c r="G293" s="91"/>
      <c r="H293" s="91"/>
      <c r="I293" s="92"/>
      <c r="J293" s="91"/>
      <c r="K293" s="91"/>
      <c r="L293" s="165"/>
      <c r="M293" s="165"/>
      <c r="N293" s="165"/>
      <c r="O293" s="93"/>
      <c r="P293" s="93"/>
      <c r="Q293" s="94"/>
      <c r="R293" s="78"/>
      <c r="S293" s="23"/>
      <c r="T293" s="23"/>
      <c r="U293" s="79"/>
      <c r="V293" s="112"/>
    </row>
    <row r="294" spans="2:22" s="57" customFormat="1" ht="39.950000000000003" customHeight="1">
      <c r="B294" s="111"/>
      <c r="C294" s="89"/>
      <c r="D294" s="18">
        <f t="shared" ref="D294" si="622">COUNTIF(G294:G294,"*")</f>
        <v>0</v>
      </c>
      <c r="E294" s="38"/>
      <c r="F294" s="29"/>
      <c r="G294" s="20"/>
      <c r="H294" s="20"/>
      <c r="I294" s="21"/>
      <c r="J294" s="20"/>
      <c r="K294" s="20"/>
      <c r="L294" s="22"/>
      <c r="M294" s="66"/>
      <c r="N294" s="8"/>
      <c r="O294" s="47"/>
      <c r="P294" s="8"/>
      <c r="Q294" s="74"/>
      <c r="R294" s="80">
        <f t="shared" ref="R294" ca="1" si="623">(U294-E294)*T294</f>
        <v>0</v>
      </c>
      <c r="S294" s="65">
        <f t="shared" ref="S294" si="624">P294-E294</f>
        <v>0</v>
      </c>
      <c r="T294" s="12">
        <f t="shared" ref="T294" si="625">COUNTIF(O294,"не завершено")</f>
        <v>0</v>
      </c>
      <c r="U294" s="81">
        <f t="shared" ca="1" si="585"/>
        <v>42116</v>
      </c>
      <c r="V294" s="112"/>
    </row>
    <row r="295" spans="2:22" s="57" customFormat="1" ht="39.950000000000003" customHeight="1">
      <c r="B295" s="111"/>
      <c r="C295" s="162" t="s">
        <v>119</v>
      </c>
      <c r="D295" s="86" t="s">
        <v>121</v>
      </c>
      <c r="E295" s="163">
        <f t="shared" ref="E295" si="626">SUM(D296:D297)</f>
        <v>0</v>
      </c>
      <c r="F295" s="85"/>
      <c r="G295" s="91"/>
      <c r="H295" s="91"/>
      <c r="I295" s="92"/>
      <c r="J295" s="91"/>
      <c r="K295" s="91"/>
      <c r="L295" s="165"/>
      <c r="M295" s="165"/>
      <c r="N295" s="165"/>
      <c r="O295" s="93"/>
      <c r="P295" s="93"/>
      <c r="Q295" s="94"/>
      <c r="R295" s="78"/>
      <c r="S295" s="23"/>
      <c r="T295" s="23"/>
      <c r="U295" s="79"/>
      <c r="V295" s="112"/>
    </row>
    <row r="296" spans="2:22" s="57" customFormat="1" ht="39.950000000000003" customHeight="1">
      <c r="B296" s="111"/>
      <c r="C296" s="89"/>
      <c r="D296" s="18">
        <f t="shared" ref="D296" si="627">COUNTIF(G296:G296,"*")</f>
        <v>0</v>
      </c>
      <c r="E296" s="38"/>
      <c r="F296" s="29"/>
      <c r="G296" s="20"/>
      <c r="H296" s="20"/>
      <c r="I296" s="21"/>
      <c r="J296" s="20"/>
      <c r="K296" s="20"/>
      <c r="L296" s="22"/>
      <c r="M296" s="66"/>
      <c r="N296" s="8"/>
      <c r="O296" s="47"/>
      <c r="P296" s="8"/>
      <c r="Q296" s="74"/>
      <c r="R296" s="80">
        <f t="shared" ref="R296" ca="1" si="628">(U296-E296)*T296</f>
        <v>0</v>
      </c>
      <c r="S296" s="65">
        <f t="shared" ref="S296" si="629">P296-E296</f>
        <v>0</v>
      </c>
      <c r="T296" s="12">
        <f t="shared" ref="T296" si="630">COUNTIF(O296,"не завершено")</f>
        <v>0</v>
      </c>
      <c r="U296" s="81">
        <f t="shared" ca="1" si="585"/>
        <v>42116</v>
      </c>
      <c r="V296" s="112"/>
    </row>
    <row r="297" spans="2:22" s="57" customFormat="1" ht="39.950000000000003" customHeight="1">
      <c r="B297" s="111"/>
      <c r="C297" s="162" t="s">
        <v>120</v>
      </c>
      <c r="D297" s="86" t="s">
        <v>121</v>
      </c>
      <c r="E297" s="163">
        <f t="shared" ref="E297" si="631">SUM(D298:D299)</f>
        <v>0</v>
      </c>
      <c r="F297" s="85"/>
      <c r="G297" s="91"/>
      <c r="H297" s="91"/>
      <c r="I297" s="92"/>
      <c r="J297" s="91"/>
      <c r="K297" s="91"/>
      <c r="L297" s="165"/>
      <c r="M297" s="165"/>
      <c r="N297" s="165"/>
      <c r="O297" s="93"/>
      <c r="P297" s="93"/>
      <c r="Q297" s="94"/>
      <c r="R297" s="78"/>
      <c r="S297" s="23"/>
      <c r="T297" s="23"/>
      <c r="U297" s="79"/>
      <c r="V297" s="112"/>
    </row>
    <row r="298" spans="2:22" s="57" customFormat="1" ht="39.950000000000003" customHeight="1">
      <c r="B298" s="111"/>
      <c r="C298" s="89"/>
      <c r="D298" s="18">
        <f t="shared" ref="D298" si="632">COUNTIF(G298:G298,"*")</f>
        <v>0</v>
      </c>
      <c r="E298" s="38"/>
      <c r="F298" s="29"/>
      <c r="G298" s="20"/>
      <c r="H298" s="20"/>
      <c r="I298" s="21"/>
      <c r="J298" s="20"/>
      <c r="K298" s="20"/>
      <c r="L298" s="22"/>
      <c r="M298" s="66"/>
      <c r="N298" s="8"/>
      <c r="O298" s="47"/>
      <c r="P298" s="8"/>
      <c r="Q298" s="74"/>
      <c r="R298" s="80">
        <f t="shared" ref="R298" ca="1" si="633">(U298-E298)*T298</f>
        <v>0</v>
      </c>
      <c r="S298" s="65">
        <f t="shared" ref="S298" si="634">P298-E298</f>
        <v>0</v>
      </c>
      <c r="T298" s="12">
        <f t="shared" ref="T298" si="635">COUNTIF(O298,"не завершено")</f>
        <v>0</v>
      </c>
      <c r="U298" s="81">
        <f t="shared" ca="1" si="585"/>
        <v>42116</v>
      </c>
      <c r="V298" s="112"/>
    </row>
    <row r="299" spans="2:22" s="57" customFormat="1" ht="39.950000000000003" customHeight="1">
      <c r="B299" s="111"/>
      <c r="C299" s="162" t="s">
        <v>122</v>
      </c>
      <c r="D299" s="86" t="s">
        <v>121</v>
      </c>
      <c r="E299" s="163">
        <f t="shared" ref="E299" si="636">SUM(D300:D301)</f>
        <v>0</v>
      </c>
      <c r="F299" s="85"/>
      <c r="G299" s="91"/>
      <c r="H299" s="91"/>
      <c r="I299" s="92"/>
      <c r="J299" s="91"/>
      <c r="K299" s="91"/>
      <c r="L299" s="165"/>
      <c r="M299" s="165"/>
      <c r="N299" s="165"/>
      <c r="O299" s="93"/>
      <c r="P299" s="93"/>
      <c r="Q299" s="94"/>
      <c r="R299" s="78"/>
      <c r="S299" s="23"/>
      <c r="T299" s="23"/>
      <c r="U299" s="79"/>
      <c r="V299" s="112"/>
    </row>
    <row r="300" spans="2:22" s="57" customFormat="1" ht="39.950000000000003" customHeight="1" thickBot="1">
      <c r="B300" s="111"/>
      <c r="C300" s="89"/>
      <c r="D300" s="18">
        <f t="shared" ref="D300" si="637">COUNTIF(G300:G300,"*")</f>
        <v>0</v>
      </c>
      <c r="E300" s="38"/>
      <c r="F300" s="29"/>
      <c r="G300" s="20"/>
      <c r="H300" s="20"/>
      <c r="I300" s="21"/>
      <c r="J300" s="20"/>
      <c r="K300" s="20"/>
      <c r="L300" s="22"/>
      <c r="M300" s="66"/>
      <c r="N300" s="8"/>
      <c r="O300" s="47"/>
      <c r="P300" s="8"/>
      <c r="Q300" s="74"/>
      <c r="R300" s="80">
        <f t="shared" ref="R300" ca="1" si="638">(U300-E300)*T300</f>
        <v>0</v>
      </c>
      <c r="S300" s="65">
        <f t="shared" ref="S300" si="639">P300-E300</f>
        <v>0</v>
      </c>
      <c r="T300" s="12">
        <f t="shared" ref="T300" si="640">COUNTIF(O300,"не завершено")</f>
        <v>0</v>
      </c>
      <c r="U300" s="81">
        <f t="shared" ca="1" si="585"/>
        <v>42116</v>
      </c>
      <c r="V300" s="112"/>
    </row>
    <row r="301" spans="2:22" s="57" customFormat="1" ht="50.1" customHeight="1">
      <c r="B301" s="111"/>
      <c r="C301" s="177" t="s">
        <v>131</v>
      </c>
      <c r="D301" s="167" t="s">
        <v>121</v>
      </c>
      <c r="E301" s="168">
        <f>SUM(D302:D326)</f>
        <v>0</v>
      </c>
      <c r="F301" s="170"/>
      <c r="G301" s="170"/>
      <c r="H301" s="170"/>
      <c r="I301" s="171"/>
      <c r="J301" s="170"/>
      <c r="K301" s="170"/>
      <c r="L301" s="170"/>
      <c r="M301" s="170"/>
      <c r="N301" s="170"/>
      <c r="O301" s="173"/>
      <c r="P301" s="173"/>
      <c r="Q301" s="178"/>
      <c r="R301" s="174"/>
      <c r="S301" s="173"/>
      <c r="T301" s="173"/>
      <c r="U301" s="175"/>
      <c r="V301" s="112"/>
    </row>
    <row r="302" spans="2:22" s="57" customFormat="1" ht="39.950000000000003" customHeight="1">
      <c r="B302" s="111"/>
      <c r="C302" s="162" t="s">
        <v>123</v>
      </c>
      <c r="D302" s="86" t="s">
        <v>121</v>
      </c>
      <c r="E302" s="163">
        <f>SUM(D303:D304)</f>
        <v>0</v>
      </c>
      <c r="F302" s="85"/>
      <c r="G302" s="91"/>
      <c r="H302" s="91"/>
      <c r="I302" s="92"/>
      <c r="J302" s="91"/>
      <c r="K302" s="91"/>
      <c r="L302" s="165"/>
      <c r="M302" s="165"/>
      <c r="N302" s="165"/>
      <c r="O302" s="93"/>
      <c r="P302" s="93"/>
      <c r="Q302" s="94"/>
      <c r="R302" s="78"/>
      <c r="S302" s="23"/>
      <c r="T302" s="23"/>
      <c r="U302" s="79"/>
      <c r="V302" s="112"/>
    </row>
    <row r="303" spans="2:22" s="57" customFormat="1" ht="39.950000000000003" customHeight="1">
      <c r="B303" s="111"/>
      <c r="C303" s="89"/>
      <c r="D303" s="18">
        <f t="shared" ref="D303" si="641">COUNTIF(G303:G303,"*")</f>
        <v>0</v>
      </c>
      <c r="E303" s="38"/>
      <c r="F303" s="29"/>
      <c r="G303" s="20"/>
      <c r="H303" s="20"/>
      <c r="I303" s="21"/>
      <c r="J303" s="20"/>
      <c r="K303" s="20"/>
      <c r="L303" s="22"/>
      <c r="M303" s="66"/>
      <c r="N303" s="8"/>
      <c r="O303" s="47"/>
      <c r="P303" s="8"/>
      <c r="Q303" s="74"/>
      <c r="R303" s="80">
        <f ca="1">(U303-E303)*T303</f>
        <v>0</v>
      </c>
      <c r="S303" s="65">
        <f t="shared" ref="S303" si="642">P303-E303</f>
        <v>0</v>
      </c>
      <c r="T303" s="12">
        <f>COUNTIF(O303,"не завершено")</f>
        <v>0</v>
      </c>
      <c r="U303" s="81">
        <f t="shared" ref="U303:U325" ca="1" si="643">TODAY()</f>
        <v>42116</v>
      </c>
      <c r="V303" s="112"/>
    </row>
    <row r="304" spans="2:22" s="57" customFormat="1" ht="39.950000000000003" customHeight="1">
      <c r="B304" s="111"/>
      <c r="C304" s="162" t="s">
        <v>112</v>
      </c>
      <c r="D304" s="86" t="s">
        <v>121</v>
      </c>
      <c r="E304" s="163">
        <f t="shared" ref="E304" si="644">SUM(D305:D306)</f>
        <v>0</v>
      </c>
      <c r="F304" s="85"/>
      <c r="G304" s="91"/>
      <c r="H304" s="91"/>
      <c r="I304" s="92"/>
      <c r="J304" s="91"/>
      <c r="K304" s="91"/>
      <c r="L304" s="165"/>
      <c r="M304" s="165"/>
      <c r="N304" s="165"/>
      <c r="O304" s="93"/>
      <c r="P304" s="93"/>
      <c r="Q304" s="94"/>
      <c r="R304" s="78"/>
      <c r="S304" s="23"/>
      <c r="T304" s="23"/>
      <c r="U304" s="79"/>
      <c r="V304" s="112"/>
    </row>
    <row r="305" spans="2:22" s="57" customFormat="1" ht="39.950000000000003" customHeight="1">
      <c r="B305" s="111"/>
      <c r="C305" s="89"/>
      <c r="D305" s="18">
        <f t="shared" ref="D305" si="645">COUNTIF(G305:G305,"*")</f>
        <v>0</v>
      </c>
      <c r="E305" s="38"/>
      <c r="F305" s="29"/>
      <c r="G305" s="20"/>
      <c r="H305" s="20"/>
      <c r="I305" s="21"/>
      <c r="J305" s="20"/>
      <c r="K305" s="20"/>
      <c r="L305" s="22"/>
      <c r="M305" s="66"/>
      <c r="N305" s="8"/>
      <c r="O305" s="47"/>
      <c r="P305" s="8"/>
      <c r="Q305" s="74"/>
      <c r="R305" s="80">
        <f t="shared" ref="R305" ca="1" si="646">(U305-E305)*T305</f>
        <v>0</v>
      </c>
      <c r="S305" s="65">
        <f t="shared" ref="S305" si="647">P305-E305</f>
        <v>0</v>
      </c>
      <c r="T305" s="12">
        <f t="shared" ref="T305" si="648">COUNTIF(O305,"не завершено")</f>
        <v>0</v>
      </c>
      <c r="U305" s="81">
        <f t="shared" ca="1" si="643"/>
        <v>42116</v>
      </c>
      <c r="V305" s="112"/>
    </row>
    <row r="306" spans="2:22" s="57" customFormat="1" ht="39.950000000000003" customHeight="1">
      <c r="B306" s="111"/>
      <c r="C306" s="162" t="s">
        <v>111</v>
      </c>
      <c r="D306" s="86" t="s">
        <v>121</v>
      </c>
      <c r="E306" s="163">
        <f t="shared" ref="E306" si="649">SUM(D307:D308)</f>
        <v>0</v>
      </c>
      <c r="F306" s="85"/>
      <c r="G306" s="91"/>
      <c r="H306" s="91"/>
      <c r="I306" s="92"/>
      <c r="J306" s="91"/>
      <c r="K306" s="91"/>
      <c r="L306" s="165"/>
      <c r="M306" s="165"/>
      <c r="N306" s="165"/>
      <c r="O306" s="93"/>
      <c r="P306" s="93"/>
      <c r="Q306" s="94"/>
      <c r="R306" s="78"/>
      <c r="S306" s="23"/>
      <c r="T306" s="23"/>
      <c r="U306" s="79"/>
      <c r="V306" s="112"/>
    </row>
    <row r="307" spans="2:22" s="57" customFormat="1" ht="39.950000000000003" customHeight="1">
      <c r="B307" s="111"/>
      <c r="C307" s="89"/>
      <c r="D307" s="18">
        <f t="shared" ref="D307" si="650">COUNTIF(G307:G307,"*")</f>
        <v>0</v>
      </c>
      <c r="E307" s="38"/>
      <c r="F307" s="29"/>
      <c r="G307" s="20"/>
      <c r="H307" s="20"/>
      <c r="I307" s="21"/>
      <c r="J307" s="20"/>
      <c r="K307" s="20"/>
      <c r="L307" s="22"/>
      <c r="M307" s="66"/>
      <c r="N307" s="8"/>
      <c r="O307" s="47"/>
      <c r="P307" s="8"/>
      <c r="Q307" s="74"/>
      <c r="R307" s="80">
        <f t="shared" ref="R307" ca="1" si="651">(U307-E307)*T307</f>
        <v>0</v>
      </c>
      <c r="S307" s="65">
        <f t="shared" ref="S307" si="652">P307-E307</f>
        <v>0</v>
      </c>
      <c r="T307" s="12">
        <f t="shared" ref="T307" si="653">COUNTIF(O307,"не завершено")</f>
        <v>0</v>
      </c>
      <c r="U307" s="81">
        <f t="shared" ca="1" si="643"/>
        <v>42116</v>
      </c>
      <c r="V307" s="112"/>
    </row>
    <row r="308" spans="2:22" s="57" customFormat="1" ht="39.950000000000003" customHeight="1">
      <c r="B308" s="111"/>
      <c r="C308" s="162" t="s">
        <v>113</v>
      </c>
      <c r="D308" s="86" t="s">
        <v>121</v>
      </c>
      <c r="E308" s="163">
        <f t="shared" ref="E308" si="654">SUM(D309:D310)</f>
        <v>0</v>
      </c>
      <c r="F308" s="85"/>
      <c r="G308" s="91"/>
      <c r="H308" s="91"/>
      <c r="I308" s="92"/>
      <c r="J308" s="91"/>
      <c r="K308" s="91"/>
      <c r="L308" s="165"/>
      <c r="M308" s="165"/>
      <c r="N308" s="165"/>
      <c r="O308" s="93"/>
      <c r="P308" s="93"/>
      <c r="Q308" s="94"/>
      <c r="R308" s="78"/>
      <c r="S308" s="23"/>
      <c r="T308" s="23"/>
      <c r="U308" s="79"/>
      <c r="V308" s="112"/>
    </row>
    <row r="309" spans="2:22" s="57" customFormat="1" ht="39.950000000000003" customHeight="1">
      <c r="B309" s="111"/>
      <c r="C309" s="89"/>
      <c r="D309" s="18">
        <f t="shared" ref="D309" si="655">COUNTIF(G309:G309,"*")</f>
        <v>0</v>
      </c>
      <c r="E309" s="38"/>
      <c r="F309" s="29"/>
      <c r="G309" s="20"/>
      <c r="H309" s="20"/>
      <c r="I309" s="21"/>
      <c r="J309" s="20"/>
      <c r="K309" s="20"/>
      <c r="L309" s="22"/>
      <c r="M309" s="66"/>
      <c r="N309" s="8"/>
      <c r="O309" s="47"/>
      <c r="P309" s="8"/>
      <c r="Q309" s="74"/>
      <c r="R309" s="80">
        <f t="shared" ref="R309" ca="1" si="656">(U309-E309)*T309</f>
        <v>0</v>
      </c>
      <c r="S309" s="65">
        <f t="shared" ref="S309" si="657">P309-E309</f>
        <v>0</v>
      </c>
      <c r="T309" s="12">
        <f t="shared" ref="T309" si="658">COUNTIF(O309,"не завершено")</f>
        <v>0</v>
      </c>
      <c r="U309" s="81">
        <f t="shared" ca="1" si="643"/>
        <v>42116</v>
      </c>
      <c r="V309" s="112"/>
    </row>
    <row r="310" spans="2:22" s="57" customFormat="1" ht="39.950000000000003" customHeight="1">
      <c r="B310" s="111"/>
      <c r="C310" s="162" t="s">
        <v>114</v>
      </c>
      <c r="D310" s="86" t="s">
        <v>121</v>
      </c>
      <c r="E310" s="163">
        <f t="shared" ref="E310" si="659">SUM(D311:D312)</f>
        <v>0</v>
      </c>
      <c r="F310" s="85"/>
      <c r="G310" s="91"/>
      <c r="H310" s="91"/>
      <c r="I310" s="92"/>
      <c r="J310" s="91"/>
      <c r="K310" s="91"/>
      <c r="L310" s="165"/>
      <c r="M310" s="165"/>
      <c r="N310" s="165"/>
      <c r="O310" s="93"/>
      <c r="P310" s="93"/>
      <c r="Q310" s="94"/>
      <c r="R310" s="78"/>
      <c r="S310" s="23"/>
      <c r="T310" s="23"/>
      <c r="U310" s="79"/>
      <c r="V310" s="112"/>
    </row>
    <row r="311" spans="2:22" s="57" customFormat="1" ht="39.950000000000003" customHeight="1">
      <c r="B311" s="111"/>
      <c r="C311" s="89"/>
      <c r="D311" s="18">
        <f t="shared" ref="D311" si="660">COUNTIF(G311:G311,"*")</f>
        <v>0</v>
      </c>
      <c r="E311" s="38"/>
      <c r="F311" s="29"/>
      <c r="G311" s="20"/>
      <c r="H311" s="20"/>
      <c r="I311" s="21"/>
      <c r="J311" s="20"/>
      <c r="K311" s="20"/>
      <c r="L311" s="22"/>
      <c r="M311" s="66"/>
      <c r="N311" s="8"/>
      <c r="O311" s="47"/>
      <c r="P311" s="8"/>
      <c r="Q311" s="74"/>
      <c r="R311" s="80">
        <f t="shared" ref="R311" ca="1" si="661">(U311-E311)*T311</f>
        <v>0</v>
      </c>
      <c r="S311" s="65">
        <f t="shared" ref="S311" si="662">P311-E311</f>
        <v>0</v>
      </c>
      <c r="T311" s="12">
        <f t="shared" ref="T311" si="663">COUNTIF(O311,"не завершено")</f>
        <v>0</v>
      </c>
      <c r="U311" s="81">
        <f t="shared" ca="1" si="643"/>
        <v>42116</v>
      </c>
      <c r="V311" s="112"/>
    </row>
    <row r="312" spans="2:22" s="57" customFormat="1" ht="39.950000000000003" customHeight="1">
      <c r="B312" s="111"/>
      <c r="C312" s="162" t="s">
        <v>115</v>
      </c>
      <c r="D312" s="86" t="s">
        <v>121</v>
      </c>
      <c r="E312" s="163">
        <f t="shared" ref="E312" si="664">SUM(D313:D314)</f>
        <v>0</v>
      </c>
      <c r="F312" s="85"/>
      <c r="G312" s="91"/>
      <c r="H312" s="91"/>
      <c r="I312" s="92"/>
      <c r="J312" s="91"/>
      <c r="K312" s="91"/>
      <c r="L312" s="165"/>
      <c r="M312" s="165"/>
      <c r="N312" s="165"/>
      <c r="O312" s="93"/>
      <c r="P312" s="93"/>
      <c r="Q312" s="94"/>
      <c r="R312" s="78"/>
      <c r="S312" s="23"/>
      <c r="T312" s="23"/>
      <c r="U312" s="79"/>
      <c r="V312" s="112"/>
    </row>
    <row r="313" spans="2:22" s="57" customFormat="1" ht="39.950000000000003" customHeight="1">
      <c r="B313" s="111"/>
      <c r="C313" s="89"/>
      <c r="D313" s="18">
        <f t="shared" ref="D313" si="665">COUNTIF(G313:G313,"*")</f>
        <v>0</v>
      </c>
      <c r="E313" s="38"/>
      <c r="F313" s="29"/>
      <c r="G313" s="20"/>
      <c r="H313" s="20"/>
      <c r="I313" s="21"/>
      <c r="J313" s="20"/>
      <c r="K313" s="20"/>
      <c r="L313" s="22"/>
      <c r="M313" s="66"/>
      <c r="N313" s="8"/>
      <c r="O313" s="47"/>
      <c r="P313" s="8"/>
      <c r="Q313" s="74"/>
      <c r="R313" s="80">
        <f t="shared" ref="R313" ca="1" si="666">(U313-E313)*T313</f>
        <v>0</v>
      </c>
      <c r="S313" s="65">
        <f t="shared" ref="S313" si="667">P313-E313</f>
        <v>0</v>
      </c>
      <c r="T313" s="12">
        <f t="shared" ref="T313" si="668">COUNTIF(O313,"не завершено")</f>
        <v>0</v>
      </c>
      <c r="U313" s="81">
        <f t="shared" ca="1" si="643"/>
        <v>42116</v>
      </c>
      <c r="V313" s="112"/>
    </row>
    <row r="314" spans="2:22" s="57" customFormat="1" ht="39.950000000000003" customHeight="1">
      <c r="B314" s="111"/>
      <c r="C314" s="162" t="s">
        <v>116</v>
      </c>
      <c r="D314" s="86" t="s">
        <v>121</v>
      </c>
      <c r="E314" s="163">
        <f t="shared" ref="E314" si="669">SUM(D315:D316)</f>
        <v>0</v>
      </c>
      <c r="F314" s="85"/>
      <c r="G314" s="91"/>
      <c r="H314" s="91"/>
      <c r="I314" s="92"/>
      <c r="J314" s="91"/>
      <c r="K314" s="91"/>
      <c r="L314" s="165"/>
      <c r="M314" s="165"/>
      <c r="N314" s="165"/>
      <c r="O314" s="93"/>
      <c r="P314" s="93"/>
      <c r="Q314" s="94"/>
      <c r="R314" s="78"/>
      <c r="S314" s="23"/>
      <c r="T314" s="23"/>
      <c r="U314" s="79"/>
      <c r="V314" s="112"/>
    </row>
    <row r="315" spans="2:22" s="57" customFormat="1" ht="39.950000000000003" customHeight="1">
      <c r="B315" s="111"/>
      <c r="C315" s="89"/>
      <c r="D315" s="18">
        <f t="shared" ref="D315" si="670">COUNTIF(G315:G315,"*")</f>
        <v>0</v>
      </c>
      <c r="E315" s="38"/>
      <c r="F315" s="29"/>
      <c r="G315" s="20"/>
      <c r="H315" s="20"/>
      <c r="I315" s="21"/>
      <c r="J315" s="20"/>
      <c r="K315" s="20"/>
      <c r="L315" s="22"/>
      <c r="M315" s="66"/>
      <c r="N315" s="8"/>
      <c r="O315" s="47"/>
      <c r="P315" s="8"/>
      <c r="Q315" s="74"/>
      <c r="R315" s="80">
        <f t="shared" ref="R315" ca="1" si="671">(U315-E315)*T315</f>
        <v>0</v>
      </c>
      <c r="S315" s="65">
        <f t="shared" ref="S315" si="672">P315-E315</f>
        <v>0</v>
      </c>
      <c r="T315" s="12">
        <f t="shared" ref="T315" si="673">COUNTIF(O315,"не завершено")</f>
        <v>0</v>
      </c>
      <c r="U315" s="81">
        <f t="shared" ca="1" si="643"/>
        <v>42116</v>
      </c>
      <c r="V315" s="112"/>
    </row>
    <row r="316" spans="2:22" s="57" customFormat="1" ht="39.950000000000003" customHeight="1">
      <c r="B316" s="111"/>
      <c r="C316" s="162" t="s">
        <v>117</v>
      </c>
      <c r="D316" s="86" t="s">
        <v>121</v>
      </c>
      <c r="E316" s="163">
        <f t="shared" ref="E316" si="674">SUM(D317:D318)</f>
        <v>0</v>
      </c>
      <c r="F316" s="85"/>
      <c r="G316" s="91"/>
      <c r="H316" s="91"/>
      <c r="I316" s="92"/>
      <c r="J316" s="91"/>
      <c r="K316" s="91"/>
      <c r="L316" s="165"/>
      <c r="M316" s="165"/>
      <c r="N316" s="165"/>
      <c r="O316" s="93"/>
      <c r="P316" s="93"/>
      <c r="Q316" s="94"/>
      <c r="R316" s="78"/>
      <c r="S316" s="23"/>
      <c r="T316" s="23"/>
      <c r="U316" s="79"/>
      <c r="V316" s="112"/>
    </row>
    <row r="317" spans="2:22" s="57" customFormat="1" ht="39.950000000000003" customHeight="1">
      <c r="B317" s="111"/>
      <c r="C317" s="89"/>
      <c r="D317" s="18">
        <f t="shared" ref="D317" si="675">COUNTIF(G317:G317,"*")</f>
        <v>0</v>
      </c>
      <c r="E317" s="38"/>
      <c r="F317" s="29"/>
      <c r="G317" s="20"/>
      <c r="H317" s="20"/>
      <c r="I317" s="21"/>
      <c r="J317" s="20"/>
      <c r="K317" s="20"/>
      <c r="L317" s="22"/>
      <c r="M317" s="66"/>
      <c r="N317" s="8"/>
      <c r="O317" s="47"/>
      <c r="P317" s="8"/>
      <c r="Q317" s="74"/>
      <c r="R317" s="80">
        <f t="shared" ref="R317" ca="1" si="676">(U317-E317)*T317</f>
        <v>0</v>
      </c>
      <c r="S317" s="65">
        <f t="shared" ref="S317" si="677">P317-E317</f>
        <v>0</v>
      </c>
      <c r="T317" s="12">
        <f t="shared" ref="T317" si="678">COUNTIF(O317,"не завершено")</f>
        <v>0</v>
      </c>
      <c r="U317" s="81">
        <f t="shared" ca="1" si="643"/>
        <v>42116</v>
      </c>
      <c r="V317" s="112"/>
    </row>
    <row r="318" spans="2:22" s="57" customFormat="1" ht="39.950000000000003" customHeight="1">
      <c r="B318" s="111"/>
      <c r="C318" s="162" t="s">
        <v>118</v>
      </c>
      <c r="D318" s="86" t="s">
        <v>121</v>
      </c>
      <c r="E318" s="163">
        <f t="shared" ref="E318" si="679">SUM(D319:D320)</f>
        <v>0</v>
      </c>
      <c r="F318" s="85"/>
      <c r="G318" s="91"/>
      <c r="H318" s="91"/>
      <c r="I318" s="92"/>
      <c r="J318" s="91"/>
      <c r="K318" s="91"/>
      <c r="L318" s="165"/>
      <c r="M318" s="165"/>
      <c r="N318" s="165"/>
      <c r="O318" s="93"/>
      <c r="P318" s="93"/>
      <c r="Q318" s="94"/>
      <c r="R318" s="78"/>
      <c r="S318" s="23"/>
      <c r="T318" s="23"/>
      <c r="U318" s="79"/>
      <c r="V318" s="112"/>
    </row>
    <row r="319" spans="2:22" s="57" customFormat="1" ht="39.950000000000003" customHeight="1">
      <c r="B319" s="111"/>
      <c r="C319" s="89"/>
      <c r="D319" s="18">
        <f t="shared" ref="D319" si="680">COUNTIF(G319:G319,"*")</f>
        <v>0</v>
      </c>
      <c r="E319" s="38"/>
      <c r="F319" s="29"/>
      <c r="G319" s="20"/>
      <c r="H319" s="20"/>
      <c r="I319" s="21"/>
      <c r="J319" s="20"/>
      <c r="K319" s="20"/>
      <c r="L319" s="22"/>
      <c r="M319" s="66"/>
      <c r="N319" s="8"/>
      <c r="O319" s="47"/>
      <c r="P319" s="8"/>
      <c r="Q319" s="74"/>
      <c r="R319" s="80">
        <f t="shared" ref="R319" ca="1" si="681">(U319-E319)*T319</f>
        <v>0</v>
      </c>
      <c r="S319" s="65">
        <f t="shared" ref="S319" si="682">P319-E319</f>
        <v>0</v>
      </c>
      <c r="T319" s="12">
        <f t="shared" ref="T319" si="683">COUNTIF(O319,"не завершено")</f>
        <v>0</v>
      </c>
      <c r="U319" s="81">
        <f t="shared" ca="1" si="643"/>
        <v>42116</v>
      </c>
      <c r="V319" s="112"/>
    </row>
    <row r="320" spans="2:22" s="57" customFormat="1" ht="39.950000000000003" customHeight="1">
      <c r="B320" s="111"/>
      <c r="C320" s="162" t="s">
        <v>119</v>
      </c>
      <c r="D320" s="86" t="s">
        <v>121</v>
      </c>
      <c r="E320" s="163">
        <f t="shared" ref="E320" si="684">SUM(D321:D322)</f>
        <v>0</v>
      </c>
      <c r="F320" s="85"/>
      <c r="G320" s="91"/>
      <c r="H320" s="91"/>
      <c r="I320" s="92"/>
      <c r="J320" s="91"/>
      <c r="K320" s="91"/>
      <c r="L320" s="165"/>
      <c r="M320" s="165"/>
      <c r="N320" s="165"/>
      <c r="O320" s="93"/>
      <c r="P320" s="93"/>
      <c r="Q320" s="94"/>
      <c r="R320" s="78"/>
      <c r="S320" s="23"/>
      <c r="T320" s="23"/>
      <c r="U320" s="79"/>
      <c r="V320" s="112"/>
    </row>
    <row r="321" spans="2:22" s="57" customFormat="1" ht="39.950000000000003" customHeight="1">
      <c r="B321" s="111"/>
      <c r="C321" s="89"/>
      <c r="D321" s="18">
        <f t="shared" ref="D321" si="685">COUNTIF(G321:G321,"*")</f>
        <v>0</v>
      </c>
      <c r="E321" s="38"/>
      <c r="F321" s="29"/>
      <c r="G321" s="20"/>
      <c r="H321" s="20"/>
      <c r="I321" s="21"/>
      <c r="J321" s="20"/>
      <c r="K321" s="20"/>
      <c r="L321" s="22"/>
      <c r="M321" s="66"/>
      <c r="N321" s="8"/>
      <c r="O321" s="47"/>
      <c r="P321" s="8"/>
      <c r="Q321" s="74"/>
      <c r="R321" s="80">
        <f t="shared" ref="R321" ca="1" si="686">(U321-E321)*T321</f>
        <v>0</v>
      </c>
      <c r="S321" s="65">
        <f t="shared" ref="S321" si="687">P321-E321</f>
        <v>0</v>
      </c>
      <c r="T321" s="12">
        <f t="shared" ref="T321" si="688">COUNTIF(O321,"не завершено")</f>
        <v>0</v>
      </c>
      <c r="U321" s="81">
        <f t="shared" ca="1" si="643"/>
        <v>42116</v>
      </c>
      <c r="V321" s="112"/>
    </row>
    <row r="322" spans="2:22" s="57" customFormat="1" ht="39.950000000000003" customHeight="1">
      <c r="B322" s="111"/>
      <c r="C322" s="162" t="s">
        <v>120</v>
      </c>
      <c r="D322" s="86" t="s">
        <v>121</v>
      </c>
      <c r="E322" s="163">
        <f t="shared" ref="E322" si="689">SUM(D323:D324)</f>
        <v>0</v>
      </c>
      <c r="F322" s="85"/>
      <c r="G322" s="91"/>
      <c r="H322" s="91"/>
      <c r="I322" s="92"/>
      <c r="J322" s="91"/>
      <c r="K322" s="91"/>
      <c r="L322" s="165"/>
      <c r="M322" s="165"/>
      <c r="N322" s="165"/>
      <c r="O322" s="93"/>
      <c r="P322" s="93"/>
      <c r="Q322" s="94"/>
      <c r="R322" s="78"/>
      <c r="S322" s="23"/>
      <c r="T322" s="23"/>
      <c r="U322" s="79"/>
      <c r="V322" s="112"/>
    </row>
    <row r="323" spans="2:22" s="57" customFormat="1" ht="39.950000000000003" customHeight="1">
      <c r="B323" s="111"/>
      <c r="C323" s="89"/>
      <c r="D323" s="18">
        <f t="shared" ref="D323" si="690">COUNTIF(G323:G323,"*")</f>
        <v>0</v>
      </c>
      <c r="E323" s="38"/>
      <c r="F323" s="29"/>
      <c r="G323" s="20"/>
      <c r="H323" s="20"/>
      <c r="I323" s="21"/>
      <c r="J323" s="20"/>
      <c r="K323" s="20"/>
      <c r="L323" s="22"/>
      <c r="M323" s="66"/>
      <c r="N323" s="8"/>
      <c r="O323" s="47"/>
      <c r="P323" s="8"/>
      <c r="Q323" s="74"/>
      <c r="R323" s="80">
        <f t="shared" ref="R323" ca="1" si="691">(U323-E323)*T323</f>
        <v>0</v>
      </c>
      <c r="S323" s="65">
        <f t="shared" ref="S323" si="692">P323-E323</f>
        <v>0</v>
      </c>
      <c r="T323" s="12">
        <f t="shared" ref="T323" si="693">COUNTIF(O323,"не завершено")</f>
        <v>0</v>
      </c>
      <c r="U323" s="81">
        <f t="shared" ca="1" si="643"/>
        <v>42116</v>
      </c>
      <c r="V323" s="112"/>
    </row>
    <row r="324" spans="2:22" s="57" customFormat="1" ht="39.950000000000003" customHeight="1">
      <c r="B324" s="111"/>
      <c r="C324" s="162" t="s">
        <v>122</v>
      </c>
      <c r="D324" s="86" t="s">
        <v>121</v>
      </c>
      <c r="E324" s="163">
        <f>SUM(D325:D326)</f>
        <v>0</v>
      </c>
      <c r="F324" s="85"/>
      <c r="G324" s="91"/>
      <c r="H324" s="91"/>
      <c r="I324" s="92"/>
      <c r="J324" s="91"/>
      <c r="K324" s="91"/>
      <c r="L324" s="165"/>
      <c r="M324" s="165"/>
      <c r="N324" s="165"/>
      <c r="O324" s="93"/>
      <c r="P324" s="93"/>
      <c r="Q324" s="94"/>
      <c r="R324" s="78"/>
      <c r="S324" s="23"/>
      <c r="T324" s="23"/>
      <c r="U324" s="79"/>
      <c r="V324" s="112"/>
    </row>
    <row r="325" spans="2:22" s="57" customFormat="1" ht="39.950000000000003" customHeight="1" thickBot="1">
      <c r="B325" s="111"/>
      <c r="C325" s="95"/>
      <c r="D325" s="96">
        <f t="shared" ref="D325" si="694">COUNTIF(G325:G325,"*")</f>
        <v>0</v>
      </c>
      <c r="E325" s="97"/>
      <c r="F325" s="98"/>
      <c r="G325" s="99"/>
      <c r="H325" s="99"/>
      <c r="I325" s="100"/>
      <c r="J325" s="99"/>
      <c r="K325" s="99"/>
      <c r="L325" s="101"/>
      <c r="M325" s="102"/>
      <c r="N325" s="103"/>
      <c r="O325" s="104"/>
      <c r="P325" s="103"/>
      <c r="Q325" s="105"/>
      <c r="R325" s="119">
        <f t="shared" ref="R325" ca="1" si="695">(U325-E325)*T325</f>
        <v>0</v>
      </c>
      <c r="S325" s="106">
        <f t="shared" ref="S325" si="696">P325-E325</f>
        <v>0</v>
      </c>
      <c r="T325" s="82">
        <f t="shared" ref="T325" si="697">COUNTIF(O325,"не завершено")</f>
        <v>0</v>
      </c>
      <c r="U325" s="83">
        <f t="shared" ca="1" si="643"/>
        <v>42116</v>
      </c>
      <c r="V325" s="112"/>
    </row>
    <row r="326" spans="2:22" s="57" customFormat="1" ht="39.950000000000003" customHeight="1" thickBot="1">
      <c r="B326" s="113"/>
      <c r="C326" s="114" t="s">
        <v>126</v>
      </c>
      <c r="D326" s="115"/>
      <c r="E326" s="116">
        <f>SUM(D226:D326)</f>
        <v>0</v>
      </c>
      <c r="F326" s="115"/>
      <c r="G326" s="115"/>
      <c r="H326" s="115"/>
      <c r="I326" s="117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8"/>
    </row>
    <row r="327" spans="2:22" s="57" customFormat="1" ht="39.950000000000003" customHeight="1" thickBot="1">
      <c r="B327" s="155"/>
      <c r="C327" s="156" t="s">
        <v>128</v>
      </c>
      <c r="D327" s="157"/>
      <c r="E327" s="157"/>
      <c r="F327" s="157"/>
      <c r="G327" s="158">
        <f>SUM(D3:D5)</f>
        <v>12</v>
      </c>
      <c r="H327" s="157"/>
      <c r="I327" s="159"/>
      <c r="J327" s="157"/>
      <c r="K327" s="157"/>
      <c r="L327" s="157"/>
      <c r="M327" s="157"/>
      <c r="N327" s="160"/>
      <c r="O327" s="157"/>
      <c r="P327" s="157"/>
      <c r="Q327" s="157"/>
      <c r="R327" s="157"/>
      <c r="S327" s="154"/>
      <c r="T327" s="154"/>
      <c r="U327" s="154"/>
      <c r="V327" s="161"/>
    </row>
    <row r="328" spans="2:22" ht="39.950000000000003" customHeight="1">
      <c r="Q328" s="55"/>
      <c r="R328" s="55"/>
      <c r="S328" s="55"/>
    </row>
    <row r="329" spans="2:22" ht="39.950000000000003" customHeight="1">
      <c r="Q329" s="55"/>
      <c r="R329" s="55"/>
      <c r="S329" s="55"/>
    </row>
    <row r="330" spans="2:22" ht="39.950000000000003" customHeight="1">
      <c r="Q330" s="55"/>
      <c r="R330" s="55"/>
      <c r="S330" s="55"/>
    </row>
    <row r="331" spans="2:22" ht="39.950000000000003" customHeight="1">
      <c r="Q331" s="55"/>
      <c r="R331" s="55"/>
      <c r="S331" s="55"/>
    </row>
    <row r="332" spans="2:22" ht="39.950000000000003" customHeight="1">
      <c r="Q332" s="55"/>
      <c r="R332" s="55"/>
      <c r="S332" s="55"/>
    </row>
    <row r="333" spans="2:22" ht="39.950000000000003" customHeight="1">
      <c r="Q333" s="55"/>
      <c r="R333" s="55"/>
      <c r="S333" s="55"/>
    </row>
    <row r="334" spans="2:22" ht="39.950000000000003" customHeight="1">
      <c r="Q334" s="55"/>
      <c r="R334" s="55"/>
      <c r="S334" s="55"/>
    </row>
    <row r="335" spans="2:22" ht="39.950000000000003" customHeight="1">
      <c r="Q335" s="55"/>
      <c r="R335" s="55"/>
      <c r="S335" s="55"/>
    </row>
    <row r="336" spans="2:22" ht="39.950000000000003" customHeight="1">
      <c r="Q336" s="55"/>
      <c r="R336" s="55"/>
      <c r="S336" s="55"/>
    </row>
    <row r="337" spans="17:19" ht="39.950000000000003" customHeight="1">
      <c r="Q337" s="55"/>
      <c r="R337" s="55"/>
      <c r="S337" s="55"/>
    </row>
    <row r="338" spans="17:19" ht="39.950000000000003" customHeight="1">
      <c r="Q338" s="55"/>
      <c r="R338" s="55"/>
      <c r="S338" s="55"/>
    </row>
  </sheetData>
  <autoFilter ref="C8:U8"/>
  <mergeCells count="6">
    <mergeCell ref="Q2:R2"/>
    <mergeCell ref="S2:T2"/>
    <mergeCell ref="R6:U6"/>
    <mergeCell ref="E3:G3"/>
    <mergeCell ref="E4:G4"/>
    <mergeCell ref="E5:G5"/>
  </mergeCells>
  <conditionalFormatting sqref="H1:J7 H328:J1048576 H9:J24">
    <cfRule type="containsText" dxfId="37" priority="508" operator="containsText" text="выясн">
      <formula>NOT(ISERROR(SEARCH("выясн",H1)))</formula>
    </cfRule>
  </conditionalFormatting>
  <conditionalFormatting sqref="O12:O24">
    <cfRule type="expression" dxfId="36" priority="482">
      <formula>ISTEXT(G12)=ISBLANK(O12)</formula>
    </cfRule>
    <cfRule type="containsText" dxfId="35" priority="506" operator="containsText" text="не">
      <formula>NOT(ISERROR(SEARCH("не",O12)))</formula>
    </cfRule>
  </conditionalFormatting>
  <conditionalFormatting sqref="S12:S24">
    <cfRule type="expression" dxfId="34" priority="463">
      <formula>IF(S12&gt;10,TRUE,FALSE)=ISBLANK(N12)</formula>
    </cfRule>
  </conditionalFormatting>
  <conditionalFormatting sqref="N12:N24">
    <cfRule type="containsText" dxfId="33" priority="502" operator="containsText" text="*">
      <formula>NOT(ISERROR(SEARCH("*",N12)))</formula>
    </cfRule>
  </conditionalFormatting>
  <conditionalFormatting sqref="C12:L24">
    <cfRule type="expression" dxfId="32" priority="496">
      <formula>WEEKNUM($E12+$F12-6/24,2)=(WEEKNUM(TODAY(),2)-1)</formula>
    </cfRule>
    <cfRule type="expression" dxfId="31" priority="497">
      <formula>WEEKNUM($E12+$F12-6/24,2)=WEEKNUM(TODAY(),2)</formula>
    </cfRule>
  </conditionalFormatting>
  <conditionalFormatting sqref="P12:P24">
    <cfRule type="expression" dxfId="30" priority="484">
      <formula>IF(O12="завершено",TRUE,FALSE)=ISBLANK(P12)</formula>
    </cfRule>
  </conditionalFormatting>
  <conditionalFormatting sqref="R1 R10:R24 R328:R1048576">
    <cfRule type="cellIs" dxfId="29" priority="445" operator="greaterThanOrEqual">
      <formula>20</formula>
    </cfRule>
    <cfRule type="cellIs" dxfId="28" priority="446" operator="between">
      <formula>10</formula>
      <formula>19</formula>
    </cfRule>
  </conditionalFormatting>
  <conditionalFormatting sqref="R12:T24">
    <cfRule type="cellIs" dxfId="27" priority="444" operator="lessThanOrEqual">
      <formula>0</formula>
    </cfRule>
  </conditionalFormatting>
  <conditionalFormatting sqref="U12:U24">
    <cfRule type="expression" dxfId="26" priority="443">
      <formula>ISBLANK(E12)</formula>
    </cfRule>
  </conditionalFormatting>
  <conditionalFormatting sqref="AH228">
    <cfRule type="expression" dxfId="25" priority="185">
      <formula>WEEKNUM($E228+$F228-6/24,2)=(WEEKNUM(TODAY(),2)-1)</formula>
    </cfRule>
    <cfRule type="expression" dxfId="24" priority="186">
      <formula>WEEKNUM($E228+$F228-6/24,2)=WEEKNUM(TODAY(),2)</formula>
    </cfRule>
  </conditionalFormatting>
  <conditionalFormatting sqref="AD228:AF228">
    <cfRule type="containsText" dxfId="23" priority="184" operator="containsText" text="выясн">
      <formula>NOT(ISERROR(SEARCH("выясн",AD228)))</formula>
    </cfRule>
  </conditionalFormatting>
  <conditionalFormatting sqref="AK228">
    <cfRule type="expression" dxfId="22" priority="178">
      <formula>ISTEXT(AC228)=ISBLANK(AK228)</formula>
    </cfRule>
    <cfRule type="containsText" dxfId="21" priority="183" operator="containsText" text="не">
      <formula>NOT(ISERROR(SEARCH("не",AK228)))</formula>
    </cfRule>
  </conditionalFormatting>
  <conditionalFormatting sqref="AO228">
    <cfRule type="expression" dxfId="20" priority="177">
      <formula>IF(AO228&gt;10,TRUE,FALSE)=ISBLANK(AJ228)</formula>
    </cfRule>
  </conditionalFormatting>
  <conditionalFormatting sqref="AJ228">
    <cfRule type="containsText" dxfId="19" priority="182" operator="containsText" text="*">
      <formula>NOT(ISERROR(SEARCH("*",AJ228)))</formula>
    </cfRule>
  </conditionalFormatting>
  <conditionalFormatting sqref="Y228:AF228">
    <cfRule type="expression" dxfId="18" priority="180">
      <formula>WEEKNUM($E228+$F228-6/24,2)=(WEEKNUM(TODAY(),2)-1)</formula>
    </cfRule>
    <cfRule type="expression" dxfId="17" priority="181">
      <formula>WEEKNUM($E228+$F228-6/24,2)=WEEKNUM(TODAY(),2)</formula>
    </cfRule>
  </conditionalFormatting>
  <conditionalFormatting sqref="AL228">
    <cfRule type="expression" dxfId="16" priority="179">
      <formula>IF(AK228="завершено",TRUE,FALSE)=ISBLANK(AL228)</formula>
    </cfRule>
  </conditionalFormatting>
  <conditionalFormatting sqref="AN228">
    <cfRule type="cellIs" dxfId="15" priority="175" operator="greaterThanOrEqual">
      <formula>20</formula>
    </cfRule>
    <cfRule type="cellIs" dxfId="14" priority="176" operator="between">
      <formula>10</formula>
      <formula>19</formula>
    </cfRule>
  </conditionalFormatting>
  <conditionalFormatting sqref="AN228:AP228">
    <cfRule type="cellIs" dxfId="13" priority="174" operator="lessThanOrEqual">
      <formula>0</formula>
    </cfRule>
  </conditionalFormatting>
  <conditionalFormatting sqref="AQ228">
    <cfRule type="expression" dxfId="12" priority="173">
      <formula>ISBLANK(AA228)</formula>
    </cfRule>
  </conditionalFormatting>
  <conditionalFormatting sqref="AD26:AF26">
    <cfRule type="containsText" dxfId="11" priority="12" operator="containsText" text="выясн">
      <formula>NOT(ISERROR(SEARCH("выясн",AD26)))</formula>
    </cfRule>
  </conditionalFormatting>
  <conditionalFormatting sqref="AK26">
    <cfRule type="expression" dxfId="10" priority="7">
      <formula>ISTEXT(AC26)=ISBLANK(AK26)</formula>
    </cfRule>
    <cfRule type="containsText" dxfId="9" priority="11" operator="containsText" text="не">
      <formula>NOT(ISERROR(SEARCH("не",AK26)))</formula>
    </cfRule>
  </conditionalFormatting>
  <conditionalFormatting sqref="Y26:AH26">
    <cfRule type="expression" dxfId="8" priority="9">
      <formula>WEEKNUM($E26+$F26-6/24,2)=(WEEKNUM(TODAY(),2)-1)</formula>
    </cfRule>
    <cfRule type="expression" dxfId="7" priority="10">
      <formula>WEEKNUM($E26+$F26-6/24,2)=WEEKNUM(TODAY(),2)</formula>
    </cfRule>
  </conditionalFormatting>
  <conditionalFormatting sqref="AL26">
    <cfRule type="expression" dxfId="6" priority="8">
      <formula>IF(AK26="завершено",TRUE,FALSE)=ISBLANK(AL26)</formula>
    </cfRule>
  </conditionalFormatting>
  <conditionalFormatting sqref="AJ26">
    <cfRule type="containsText" dxfId="5" priority="6" operator="containsText" text="*">
      <formula>NOT(ISERROR(SEARCH("*",AJ26)))</formula>
    </cfRule>
  </conditionalFormatting>
  <conditionalFormatting sqref="AO26">
    <cfRule type="expression" dxfId="4" priority="5">
      <formula>IF(AO26&gt;10,TRUE,FALSE)=ISBLANK(AJ26)</formula>
    </cfRule>
  </conditionalFormatting>
  <conditionalFormatting sqref="AN26">
    <cfRule type="cellIs" dxfId="3" priority="3" operator="greaterThanOrEqual">
      <formula>20</formula>
    </cfRule>
    <cfRule type="cellIs" dxfId="2" priority="4" operator="between">
      <formula>10</formula>
      <formula>19</formula>
    </cfRule>
  </conditionalFormatting>
  <conditionalFormatting sqref="AN26:AP26">
    <cfRule type="cellIs" dxfId="1" priority="2" operator="lessThanOrEqual">
      <formula>0</formula>
    </cfRule>
  </conditionalFormatting>
  <conditionalFormatting sqref="AQ26">
    <cfRule type="expression" dxfId="0" priority="1">
      <formula>ISBLANK(AA26)</formula>
    </cfRule>
  </conditionalFormatting>
  <dataValidations count="26">
    <dataValidation type="date" operator="greaterThan" allowBlank="1" showInputMessage="1" showErrorMessage="1" errorTitle="ОШИБКА" error="Укажите дату в формате_x000a_01.01.2015 или 01-01" promptTitle="Инструкция:" prompt="Укажите дату_x000a_возникновения ТН_x000a_в формате_x000a_01.01.2015_x000a_или_x000a_01-01" sqref="E12:E24 AA26">
      <formula1>42005</formula1>
    </dataValidation>
    <dataValidation type="custom" allowBlank="1" showInputMessage="1" showErrorMessage="1" errorTitle="ПРЕДУПРЕЖДЕНИЕ !!!" error="Запрещено изменять ячейку с формулой!" promptTitle="Предупреждение!" prompt="Ячейка с формулой. Не изменять!" sqref="D13:D24 Z26">
      <formula1>D13</formula1>
    </dataValidation>
    <dataValidation type="date" operator="greaterThan" allowBlank="1" showInputMessage="1" showErrorMessage="1" errorTitle="ОШИБКА" error="Укажите дату в формате_x000a_01.01.2015 или 01-01" promptTitle="Инструкция:" prompt="Укажите дату_x000a_завершения расследования_x000a_согласно Акту (АРТН)_x000a_в формате_x000a_01.01.2015_x000a_или_x000a_01-01" sqref="AL26 P12:P24">
      <formula1>42005</formula1>
    </dataValidation>
    <dataValidation type="time" allowBlank="1" showInputMessage="1" showErrorMessage="1" errorTitle="ОШИБКА" error="Укажите время _x000a_в формате 12:00" promptTitle="Инструкция:" prompt="Укажите время_x000a_возникновения ТН _x000a_в формате 15:00 (чч:мм)" sqref="F12:F24 AB26">
      <formula1>0</formula1>
      <formula2>0.999988425925926</formula2>
    </dataValidation>
    <dataValidation type="date" operator="greaterThan" allowBlank="1" showInputMessage="1" showErrorMessage="1" errorTitle="ОШИБКА" error="Укажите дату в формате_x000a_01.01.2015 или 01-01" promptTitle="Инструкция:" prompt="Укажите дату_x000a_продления срока_x000a_расследования_x000a_в формате_x000a_01.01.2015_x000a_или_x000a_01-01" sqref="N12:N24 AJ26 AJ228">
      <formula1>42005</formula1>
    </dataValidation>
    <dataValidation allowBlank="1" showInputMessage="1" showErrorMessage="1" promptTitle="Инструкция:" prompt="Укажите объект:_x000a_- ПС_x000a_- ВЛ_x000a_- РЭС_x000a_и т.д." sqref="G12:G24 AC26 AC228"/>
    <dataValidation type="custom" allowBlank="1" showInputMessage="1" showErrorMessage="1" errorTitle="ОШИБКА" error="Запрещено изменять ячейку с формулой!" promptTitle="Предупреждение!" prompt="Ячейка с формулой. Не изменять!" sqref="D12 Z228">
      <formula1>D12</formula1>
    </dataValidation>
    <dataValidation allowBlank="1" showInputMessage="1" showErrorMessage="1" errorTitle="ОШИБКА" error="Запрещено изменять ячейку с формулой!" promptTitle="Предупреждение!" prompt="Ячейка с формулой. Не изменять!" sqref="AN26 R12:R24 AN228"/>
    <dataValidation operator="greaterThan" allowBlank="1" showInputMessage="1" showErrorMessage="1" promptTitle="Инструкция:" prompt="Укажите номер_x000a_Акта расследования" sqref="Q12:Q24 AM26"/>
    <dataValidation allowBlank="1" showInputMessage="1" promptTitle="Предупреждение!" prompt="Ячейка с формулой. Не изменять!" sqref="AO26 S12:S24 AO228"/>
    <dataValidation allowBlank="1" showInputMessage="1" showErrorMessage="1" promptTitle="Инструкция:" prompt="Укажите_x000a_ФИО инспектора_x000a_" sqref="AH26 L12:L24 AH228"/>
    <dataValidation allowBlank="1" showInputMessage="1" showErrorMessage="1" promptTitle="Инструкция:" prompt="Укажите_x000a_комментарий_x000a_или_x000a_особое мнение" sqref="AI26 M12:M24 AI228"/>
    <dataValidation allowBlank="1" showInputMessage="1" showErrorMessage="1" promptTitle="Инструкция:" prompt="Укажите_x000a_максимальную_x000a_отключенную_x000a_мощность" sqref="K12:K24 AG26"/>
    <dataValidation allowBlank="1" showInputMessage="1" showErrorMessage="1" promptTitle="Инструкция:" prompt="Укажите _x000a_обстоятельства_x000a_ТН" sqref="H12:H24 AD26"/>
    <dataValidation allowBlank="1" showInputMessage="1" showErrorMessage="1" promptTitle="Инструкция:" prompt="Укажите причины_x000a_возникновения ТН" sqref="I12:I24 AE26"/>
    <dataValidation allowBlank="1" showInputMessage="1" showErrorMessage="1" promptTitle="Инструкция:" prompt="Укажите последствия ТН:_x000a_- поврежденное оборудование;_x000a_- кол-во обесточенных ПС (ВЛ);_x000a_- обесточение социально _x000a_  значимых объектов;_x000a_- кол-во откл. населения;_x000a_и т.д." sqref="J12:J24 AF26"/>
    <dataValidation allowBlank="1" showInputMessage="1" showErrorMessage="1" promptTitle="Предупреждение!" prompt="Ячейка с формулой. Не изменять!" sqref="T12:U24 AP26:AQ26 AP228:AQ228"/>
    <dataValidation allowBlank="1" showInputMessage="1" showErrorMessage="1" promptTitle="Инструкция:" prompt="Укажите филиал" sqref="C12:C24 Y26 Y228"/>
    <dataValidation type="date" operator="greaterThan" allowBlank="1" showInputMessage="1" showErrorMessage="1" errorTitle="ОШИБКА" error="Укажите дату в формате_x000a_01.01.2015 или 01-01" promptTitle="Инструкция:" prompt="Укажите дату_x000a_завершения расследования_x000a_согласно Акту_x000a_в формате_x000a_01.01.2015_x000a_или_x000a_01-01" sqref="AL228">
      <formula1>42005</formula1>
    </dataValidation>
    <dataValidation type="date" operator="greaterThan" allowBlank="1" showInputMessage="1" showErrorMessage="1" errorTitle="ОШИБКА" error="Укажите дату в формате_x000a_01.01.2015 или 01-01" promptTitle="Инструкция:" prompt="Укажите дату_x000a_НС_x000a_в формате_x000a_01.01.2015_x000a_или_x000a_01-01" sqref="AA228">
      <formula1>42005</formula1>
    </dataValidation>
    <dataValidation type="time" allowBlank="1" showInputMessage="1" showErrorMessage="1" errorTitle="ОШИБКА" error="Укажите время _x000a_в формате 12:00" promptTitle="Инструкция:" prompt="Укажите время_x000a_НС_x000a_в формате 15:00 (чч:мм)" sqref="AB228">
      <formula1>0</formula1>
      <formula2>0.999988425925926</formula2>
    </dataValidation>
    <dataValidation allowBlank="1" showInputMessage="1" showErrorMessage="1" promptTitle="Инструкция:" prompt="Укажите _x000a_обстоятельства_x000a_НС" sqref="AD228"/>
    <dataValidation allowBlank="1" showInputMessage="1" showErrorMessage="1" promptTitle="Инструкция:" prompt="Укажите причины_x000a_НС" sqref="AE228"/>
    <dataValidation allowBlank="1" showInputMessage="1" showErrorMessage="1" promptTitle="Инструкция:" prompt="Укажите степень _x000a_тяжести НС:_x000a_- лекгий;_x000a_- тяжелый;_x000a_- смертельный исход" sqref="AF228"/>
    <dataValidation allowBlank="1" showInputMessage="1" showErrorMessage="1" promptTitle="Инструкция:" prompt="Укажите кол-во_x000a_пострадавших, если_x000a_НС групповой" sqref="AG228"/>
    <dataValidation operator="greaterThan" allowBlank="1" showInputMessage="1" showErrorMessage="1" promptTitle="Инструкция:" prompt="Укажите номер_x000a_Акта расследования_x000a_или &quot;б/н&quot;" sqref="AM228"/>
  </dataValidations>
  <pageMargins left="0.25" right="0.25" top="0.75" bottom="0.75" header="0.3" footer="0.3"/>
  <pageSetup paperSize="9"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Инструкция:" prompt="Укажите статус_x000a_расследования:_x000a_- НЕ завершено_x000a_или_x000a_- завершено">
          <x14:formula1>
            <xm:f>' '!$I$3:$I$4</xm:f>
          </x14:formula1>
          <xm:sqref>O12:O24 AK26 AK228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366"/>
  <sheetViews>
    <sheetView topLeftCell="A112" workbookViewId="0">
      <selection activeCell="J160" sqref="J160"/>
    </sheetView>
  </sheetViews>
  <sheetFormatPr defaultRowHeight="12.75"/>
  <cols>
    <col min="1" max="1" width="30.85546875" bestFit="1" customWidth="1"/>
    <col min="3" max="3" width="9.85546875" style="11" bestFit="1" customWidth="1"/>
    <col min="4" max="4" width="12.85546875" customWidth="1"/>
    <col min="5" max="5" width="11.28515625" customWidth="1"/>
    <col min="6" max="6" width="9.85546875" bestFit="1" customWidth="1"/>
    <col min="7" max="7" width="9.85546875" style="39" bestFit="1" customWidth="1"/>
  </cols>
  <sheetData>
    <row r="1" spans="1:7" s="3" customFormat="1">
      <c r="A1" s="40" t="s">
        <v>86</v>
      </c>
      <c r="B1" s="40" t="s">
        <v>87</v>
      </c>
      <c r="C1" s="43" t="s">
        <v>88</v>
      </c>
      <c r="G1" s="39"/>
    </row>
    <row r="2" spans="1:7">
      <c r="A2" s="200" t="s">
        <v>66</v>
      </c>
      <c r="B2" s="32">
        <v>1</v>
      </c>
      <c r="C2" s="33">
        <v>42005</v>
      </c>
      <c r="D2" s="33" t="s">
        <v>83</v>
      </c>
      <c r="E2" s="3"/>
      <c r="F2" s="3"/>
      <c r="G2" s="3"/>
    </row>
    <row r="3" spans="1:7">
      <c r="A3" s="200"/>
      <c r="B3" s="34">
        <f t="shared" ref="B3:B9" si="0">SUM(B2,1)</f>
        <v>2</v>
      </c>
      <c r="C3" s="35">
        <v>42006</v>
      </c>
      <c r="D3" s="35" t="s">
        <v>84</v>
      </c>
      <c r="E3" s="3"/>
      <c r="F3" s="3"/>
      <c r="G3" s="3"/>
    </row>
    <row r="4" spans="1:7">
      <c r="A4" s="200"/>
      <c r="B4" s="34">
        <f t="shared" si="0"/>
        <v>3</v>
      </c>
      <c r="C4" s="35">
        <v>42007</v>
      </c>
      <c r="D4" s="37" t="s">
        <v>85</v>
      </c>
      <c r="E4" s="3"/>
      <c r="F4" s="3"/>
      <c r="G4" s="3"/>
    </row>
    <row r="5" spans="1:7">
      <c r="A5" s="200"/>
      <c r="B5" s="34">
        <f t="shared" si="0"/>
        <v>4</v>
      </c>
      <c r="C5" s="35">
        <v>42008</v>
      </c>
      <c r="D5" s="3"/>
      <c r="E5" s="3"/>
      <c r="F5" s="3"/>
      <c r="G5" s="3"/>
    </row>
    <row r="6" spans="1:7">
      <c r="A6" s="200"/>
      <c r="B6" s="34">
        <f t="shared" si="0"/>
        <v>5</v>
      </c>
      <c r="C6" s="35">
        <v>42009</v>
      </c>
      <c r="D6" s="3"/>
      <c r="E6" s="3"/>
      <c r="F6" s="3"/>
      <c r="G6" s="3"/>
    </row>
    <row r="7" spans="1:7">
      <c r="A7" s="200"/>
      <c r="B7" s="34">
        <f t="shared" si="0"/>
        <v>6</v>
      </c>
      <c r="C7" s="35">
        <v>42010</v>
      </c>
      <c r="D7" s="3"/>
      <c r="E7" s="3"/>
      <c r="F7" s="3"/>
      <c r="G7" s="3"/>
    </row>
    <row r="8" spans="1:7">
      <c r="A8" s="200"/>
      <c r="B8" s="32">
        <f t="shared" si="0"/>
        <v>7</v>
      </c>
      <c r="C8" s="33">
        <v>42011</v>
      </c>
      <c r="D8" s="3"/>
      <c r="E8" s="3"/>
      <c r="F8" s="3"/>
      <c r="G8" s="3"/>
    </row>
    <row r="9" spans="1:7">
      <c r="A9" s="200"/>
      <c r="B9" s="34">
        <f t="shared" si="0"/>
        <v>8</v>
      </c>
      <c r="C9" s="35">
        <v>42012</v>
      </c>
      <c r="D9" s="3"/>
      <c r="E9" s="3"/>
      <c r="F9" s="3"/>
      <c r="G9" s="3"/>
    </row>
    <row r="10" spans="1:7">
      <c r="A10" s="200"/>
      <c r="B10" s="34">
        <v>9</v>
      </c>
      <c r="C10" s="35">
        <v>42013</v>
      </c>
      <c r="D10" s="197" t="s">
        <v>78</v>
      </c>
      <c r="E10" s="197" t="s">
        <v>79</v>
      </c>
      <c r="F10" s="197"/>
      <c r="G10" s="196" t="s">
        <v>82</v>
      </c>
    </row>
    <row r="11" spans="1:7" ht="12.75" customHeight="1">
      <c r="A11" s="200"/>
      <c r="B11" s="34">
        <v>10</v>
      </c>
      <c r="C11" s="35">
        <v>42014</v>
      </c>
      <c r="D11" s="197"/>
      <c r="E11" s="197"/>
      <c r="F11" s="197"/>
      <c r="G11" s="196"/>
    </row>
    <row r="12" spans="1:7">
      <c r="A12" s="200"/>
      <c r="B12" s="34">
        <v>11</v>
      </c>
      <c r="C12" s="35">
        <v>42015</v>
      </c>
      <c r="D12" s="197"/>
      <c r="E12" s="42" t="s">
        <v>80</v>
      </c>
      <c r="F12" s="42" t="s">
        <v>81</v>
      </c>
      <c r="G12" s="196"/>
    </row>
    <row r="13" spans="1:7">
      <c r="A13" s="200"/>
      <c r="B13" s="36">
        <v>12</v>
      </c>
      <c r="C13" s="37">
        <v>42016</v>
      </c>
      <c r="D13" s="17">
        <f t="shared" ref="D13:D66" si="1">WEEKNUM(C13-1)</f>
        <v>3</v>
      </c>
      <c r="E13" s="198">
        <f>C13</f>
        <v>42016</v>
      </c>
      <c r="F13" s="198">
        <f>C19</f>
        <v>42022</v>
      </c>
      <c r="G13" s="195">
        <v>1</v>
      </c>
    </row>
    <row r="14" spans="1:7">
      <c r="A14" s="200"/>
      <c r="B14" s="36">
        <v>13</v>
      </c>
      <c r="C14" s="37">
        <v>42017</v>
      </c>
      <c r="D14" s="17">
        <f t="shared" si="1"/>
        <v>3</v>
      </c>
      <c r="E14" s="199"/>
      <c r="F14" s="199"/>
      <c r="G14" s="195"/>
    </row>
    <row r="15" spans="1:7">
      <c r="A15" s="200"/>
      <c r="B15" s="36">
        <v>14</v>
      </c>
      <c r="C15" s="37">
        <v>42018</v>
      </c>
      <c r="D15" s="17">
        <f t="shared" si="1"/>
        <v>3</v>
      </c>
      <c r="E15" s="199"/>
      <c r="F15" s="199"/>
      <c r="G15" s="195"/>
    </row>
    <row r="16" spans="1:7">
      <c r="A16" s="200"/>
      <c r="B16" s="36">
        <v>15</v>
      </c>
      <c r="C16" s="37">
        <v>42019</v>
      </c>
      <c r="D16" s="17">
        <f t="shared" si="1"/>
        <v>3</v>
      </c>
      <c r="E16" s="199"/>
      <c r="F16" s="199"/>
      <c r="G16" s="195"/>
    </row>
    <row r="17" spans="1:7">
      <c r="A17" s="200"/>
      <c r="B17" s="36">
        <v>16</v>
      </c>
      <c r="C17" s="37">
        <v>42020</v>
      </c>
      <c r="D17" s="17">
        <f t="shared" si="1"/>
        <v>3</v>
      </c>
      <c r="E17" s="199"/>
      <c r="F17" s="199"/>
      <c r="G17" s="195"/>
    </row>
    <row r="18" spans="1:7">
      <c r="A18" s="200"/>
      <c r="B18" s="34">
        <v>17</v>
      </c>
      <c r="C18" s="35">
        <v>42021</v>
      </c>
      <c r="D18" s="17">
        <f t="shared" si="1"/>
        <v>3</v>
      </c>
      <c r="E18" s="199"/>
      <c r="F18" s="199"/>
      <c r="G18" s="195"/>
    </row>
    <row r="19" spans="1:7">
      <c r="A19" s="200"/>
      <c r="B19" s="34">
        <v>18</v>
      </c>
      <c r="C19" s="35">
        <v>42022</v>
      </c>
      <c r="D19" s="17">
        <f t="shared" si="1"/>
        <v>3</v>
      </c>
      <c r="E19" s="199"/>
      <c r="F19" s="199"/>
      <c r="G19" s="195"/>
    </row>
    <row r="20" spans="1:7">
      <c r="A20" s="200"/>
      <c r="B20" s="36">
        <v>19</v>
      </c>
      <c r="C20" s="37">
        <v>42023</v>
      </c>
      <c r="D20" s="17">
        <f t="shared" si="1"/>
        <v>4</v>
      </c>
      <c r="E20" s="198">
        <f>C20</f>
        <v>42023</v>
      </c>
      <c r="F20" s="198">
        <f>C26</f>
        <v>42029</v>
      </c>
      <c r="G20" s="195">
        <v>2</v>
      </c>
    </row>
    <row r="21" spans="1:7">
      <c r="A21" s="200"/>
      <c r="B21" s="36">
        <v>20</v>
      </c>
      <c r="C21" s="37">
        <v>42024</v>
      </c>
      <c r="D21" s="17">
        <f t="shared" si="1"/>
        <v>4</v>
      </c>
      <c r="E21" s="199"/>
      <c r="F21" s="199"/>
      <c r="G21" s="195"/>
    </row>
    <row r="22" spans="1:7">
      <c r="A22" s="200"/>
      <c r="B22" s="36">
        <v>21</v>
      </c>
      <c r="C22" s="37">
        <v>42025</v>
      </c>
      <c r="D22" s="17">
        <f t="shared" si="1"/>
        <v>4</v>
      </c>
      <c r="E22" s="199"/>
      <c r="F22" s="199"/>
      <c r="G22" s="195"/>
    </row>
    <row r="23" spans="1:7">
      <c r="A23" s="200"/>
      <c r="B23" s="36">
        <v>22</v>
      </c>
      <c r="C23" s="37">
        <v>42026</v>
      </c>
      <c r="D23" s="17">
        <f t="shared" si="1"/>
        <v>4</v>
      </c>
      <c r="E23" s="199"/>
      <c r="F23" s="199"/>
      <c r="G23" s="195"/>
    </row>
    <row r="24" spans="1:7">
      <c r="A24" s="200"/>
      <c r="B24" s="36">
        <v>23</v>
      </c>
      <c r="C24" s="37">
        <v>42027</v>
      </c>
      <c r="D24" s="17">
        <f t="shared" si="1"/>
        <v>4</v>
      </c>
      <c r="E24" s="199"/>
      <c r="F24" s="199"/>
      <c r="G24" s="195"/>
    </row>
    <row r="25" spans="1:7">
      <c r="A25" s="200"/>
      <c r="B25" s="34">
        <v>24</v>
      </c>
      <c r="C25" s="35">
        <v>42028</v>
      </c>
      <c r="D25" s="17">
        <f t="shared" si="1"/>
        <v>4</v>
      </c>
      <c r="E25" s="199"/>
      <c r="F25" s="199"/>
      <c r="G25" s="195"/>
    </row>
    <row r="26" spans="1:7">
      <c r="A26" s="200"/>
      <c r="B26" s="34">
        <v>25</v>
      </c>
      <c r="C26" s="35">
        <v>42029</v>
      </c>
      <c r="D26" s="17">
        <f t="shared" si="1"/>
        <v>4</v>
      </c>
      <c r="E26" s="199"/>
      <c r="F26" s="199"/>
      <c r="G26" s="195"/>
    </row>
    <row r="27" spans="1:7">
      <c r="A27" s="200"/>
      <c r="B27" s="36">
        <v>26</v>
      </c>
      <c r="C27" s="37">
        <v>42030</v>
      </c>
      <c r="D27" s="17">
        <f t="shared" si="1"/>
        <v>5</v>
      </c>
      <c r="E27" s="198">
        <f>C27</f>
        <v>42030</v>
      </c>
      <c r="F27" s="198">
        <f>C33</f>
        <v>42036</v>
      </c>
      <c r="G27" s="195">
        <v>3</v>
      </c>
    </row>
    <row r="28" spans="1:7">
      <c r="A28" s="200"/>
      <c r="B28" s="36">
        <v>27</v>
      </c>
      <c r="C28" s="37">
        <v>42031</v>
      </c>
      <c r="D28" s="17">
        <f t="shared" si="1"/>
        <v>5</v>
      </c>
      <c r="E28" s="199"/>
      <c r="F28" s="199"/>
      <c r="G28" s="195"/>
    </row>
    <row r="29" spans="1:7">
      <c r="A29" s="200"/>
      <c r="B29" s="36">
        <v>28</v>
      </c>
      <c r="C29" s="37">
        <v>42032</v>
      </c>
      <c r="D29" s="17">
        <f t="shared" si="1"/>
        <v>5</v>
      </c>
      <c r="E29" s="199"/>
      <c r="F29" s="199"/>
      <c r="G29" s="195"/>
    </row>
    <row r="30" spans="1:7">
      <c r="A30" s="200"/>
      <c r="B30" s="36">
        <v>29</v>
      </c>
      <c r="C30" s="37">
        <v>42033</v>
      </c>
      <c r="D30" s="17">
        <f t="shared" si="1"/>
        <v>5</v>
      </c>
      <c r="E30" s="199"/>
      <c r="F30" s="199"/>
      <c r="G30" s="195"/>
    </row>
    <row r="31" spans="1:7">
      <c r="A31" s="200"/>
      <c r="B31" s="36">
        <v>30</v>
      </c>
      <c r="C31" s="37">
        <v>42034</v>
      </c>
      <c r="D31" s="17">
        <f t="shared" si="1"/>
        <v>5</v>
      </c>
      <c r="E31" s="199"/>
      <c r="F31" s="199"/>
      <c r="G31" s="195"/>
    </row>
    <row r="32" spans="1:7">
      <c r="A32" s="200"/>
      <c r="B32" s="34">
        <v>31</v>
      </c>
      <c r="C32" s="35">
        <v>42035</v>
      </c>
      <c r="D32" s="17">
        <f t="shared" si="1"/>
        <v>5</v>
      </c>
      <c r="E32" s="199"/>
      <c r="F32" s="199"/>
      <c r="G32" s="195"/>
    </row>
    <row r="33" spans="1:7">
      <c r="A33" s="201" t="s">
        <v>67</v>
      </c>
      <c r="B33" s="34">
        <v>1</v>
      </c>
      <c r="C33" s="35">
        <v>42036</v>
      </c>
      <c r="D33" s="17">
        <f t="shared" si="1"/>
        <v>5</v>
      </c>
      <c r="E33" s="199"/>
      <c r="F33" s="199"/>
      <c r="G33" s="195"/>
    </row>
    <row r="34" spans="1:7">
      <c r="A34" s="201"/>
      <c r="B34" s="36">
        <v>2</v>
      </c>
      <c r="C34" s="37">
        <v>42037</v>
      </c>
      <c r="D34" s="17">
        <f t="shared" si="1"/>
        <v>6</v>
      </c>
      <c r="E34" s="198">
        <f t="shared" ref="E34" si="2">C34</f>
        <v>42037</v>
      </c>
      <c r="F34" s="198">
        <f t="shared" ref="F34" si="3">C40</f>
        <v>42043</v>
      </c>
      <c r="G34" s="195">
        <v>4</v>
      </c>
    </row>
    <row r="35" spans="1:7">
      <c r="A35" s="201"/>
      <c r="B35" s="36">
        <v>3</v>
      </c>
      <c r="C35" s="37">
        <v>42038</v>
      </c>
      <c r="D35" s="17">
        <f t="shared" si="1"/>
        <v>6</v>
      </c>
      <c r="E35" s="199"/>
      <c r="F35" s="199"/>
      <c r="G35" s="195"/>
    </row>
    <row r="36" spans="1:7">
      <c r="A36" s="201"/>
      <c r="B36" s="36">
        <v>4</v>
      </c>
      <c r="C36" s="37">
        <v>42039</v>
      </c>
      <c r="D36" s="17">
        <f t="shared" si="1"/>
        <v>6</v>
      </c>
      <c r="E36" s="199"/>
      <c r="F36" s="199"/>
      <c r="G36" s="195"/>
    </row>
    <row r="37" spans="1:7">
      <c r="A37" s="201"/>
      <c r="B37" s="36">
        <v>5</v>
      </c>
      <c r="C37" s="37">
        <v>42040</v>
      </c>
      <c r="D37" s="17">
        <f t="shared" si="1"/>
        <v>6</v>
      </c>
      <c r="E37" s="199"/>
      <c r="F37" s="199"/>
      <c r="G37" s="195"/>
    </row>
    <row r="38" spans="1:7">
      <c r="A38" s="201"/>
      <c r="B38" s="36">
        <v>6</v>
      </c>
      <c r="C38" s="37">
        <v>42041</v>
      </c>
      <c r="D38" s="17">
        <f t="shared" si="1"/>
        <v>6</v>
      </c>
      <c r="E38" s="199"/>
      <c r="F38" s="199"/>
      <c r="G38" s="195"/>
    </row>
    <row r="39" spans="1:7">
      <c r="A39" s="201"/>
      <c r="B39" s="34">
        <v>7</v>
      </c>
      <c r="C39" s="35">
        <v>42042</v>
      </c>
      <c r="D39" s="17">
        <f t="shared" si="1"/>
        <v>6</v>
      </c>
      <c r="E39" s="199"/>
      <c r="F39" s="199"/>
      <c r="G39" s="195"/>
    </row>
    <row r="40" spans="1:7">
      <c r="A40" s="201"/>
      <c r="B40" s="34">
        <v>8</v>
      </c>
      <c r="C40" s="35">
        <v>42043</v>
      </c>
      <c r="D40" s="17">
        <f t="shared" si="1"/>
        <v>6</v>
      </c>
      <c r="E40" s="199"/>
      <c r="F40" s="199"/>
      <c r="G40" s="195"/>
    </row>
    <row r="41" spans="1:7">
      <c r="A41" s="201"/>
      <c r="B41" s="36">
        <v>9</v>
      </c>
      <c r="C41" s="37">
        <v>42044</v>
      </c>
      <c r="D41" s="17">
        <f t="shared" si="1"/>
        <v>7</v>
      </c>
      <c r="E41" s="198">
        <f t="shared" ref="E41" si="4">C41</f>
        <v>42044</v>
      </c>
      <c r="F41" s="198">
        <f t="shared" ref="F41" si="5">C47</f>
        <v>42050</v>
      </c>
      <c r="G41" s="195">
        <v>5</v>
      </c>
    </row>
    <row r="42" spans="1:7">
      <c r="A42" s="201"/>
      <c r="B42" s="36">
        <v>10</v>
      </c>
      <c r="C42" s="37">
        <v>42045</v>
      </c>
      <c r="D42" s="17">
        <f t="shared" si="1"/>
        <v>7</v>
      </c>
      <c r="E42" s="199"/>
      <c r="F42" s="199"/>
      <c r="G42" s="195"/>
    </row>
    <row r="43" spans="1:7">
      <c r="A43" s="201"/>
      <c r="B43" s="36">
        <v>11</v>
      </c>
      <c r="C43" s="37">
        <v>42046</v>
      </c>
      <c r="D43" s="17">
        <f t="shared" si="1"/>
        <v>7</v>
      </c>
      <c r="E43" s="199"/>
      <c r="F43" s="199"/>
      <c r="G43" s="195"/>
    </row>
    <row r="44" spans="1:7">
      <c r="A44" s="201"/>
      <c r="B44" s="36">
        <v>12</v>
      </c>
      <c r="C44" s="37">
        <v>42047</v>
      </c>
      <c r="D44" s="17">
        <f t="shared" si="1"/>
        <v>7</v>
      </c>
      <c r="E44" s="199"/>
      <c r="F44" s="199"/>
      <c r="G44" s="195"/>
    </row>
    <row r="45" spans="1:7">
      <c r="A45" s="201"/>
      <c r="B45" s="36">
        <v>13</v>
      </c>
      <c r="C45" s="37">
        <v>42048</v>
      </c>
      <c r="D45" s="17">
        <f t="shared" si="1"/>
        <v>7</v>
      </c>
      <c r="E45" s="199"/>
      <c r="F45" s="199"/>
      <c r="G45" s="195"/>
    </row>
    <row r="46" spans="1:7">
      <c r="A46" s="201"/>
      <c r="B46" s="34">
        <v>14</v>
      </c>
      <c r="C46" s="35">
        <v>42049</v>
      </c>
      <c r="D46" s="17">
        <f t="shared" si="1"/>
        <v>7</v>
      </c>
      <c r="E46" s="199"/>
      <c r="F46" s="199"/>
      <c r="G46" s="195"/>
    </row>
    <row r="47" spans="1:7">
      <c r="A47" s="201"/>
      <c r="B47" s="34">
        <v>15</v>
      </c>
      <c r="C47" s="35">
        <v>42050</v>
      </c>
      <c r="D47" s="17">
        <f t="shared" si="1"/>
        <v>7</v>
      </c>
      <c r="E47" s="199"/>
      <c r="F47" s="199"/>
      <c r="G47" s="195"/>
    </row>
    <row r="48" spans="1:7">
      <c r="A48" s="201"/>
      <c r="B48" s="36">
        <v>16</v>
      </c>
      <c r="C48" s="37">
        <v>42051</v>
      </c>
      <c r="D48" s="17">
        <f t="shared" si="1"/>
        <v>8</v>
      </c>
      <c r="E48" s="198">
        <f t="shared" ref="E48" si="6">C48</f>
        <v>42051</v>
      </c>
      <c r="F48" s="198">
        <f>C55</f>
        <v>42058</v>
      </c>
      <c r="G48" s="195">
        <v>6</v>
      </c>
    </row>
    <row r="49" spans="1:7">
      <c r="A49" s="201"/>
      <c r="B49" s="36">
        <v>17</v>
      </c>
      <c r="C49" s="37">
        <v>42052</v>
      </c>
      <c r="D49" s="17">
        <f t="shared" si="1"/>
        <v>8</v>
      </c>
      <c r="E49" s="198"/>
      <c r="F49" s="198"/>
      <c r="G49" s="195"/>
    </row>
    <row r="50" spans="1:7">
      <c r="A50" s="201"/>
      <c r="B50" s="36">
        <v>18</v>
      </c>
      <c r="C50" s="37">
        <v>42053</v>
      </c>
      <c r="D50" s="17">
        <f t="shared" si="1"/>
        <v>8</v>
      </c>
      <c r="E50" s="198"/>
      <c r="F50" s="198"/>
      <c r="G50" s="195"/>
    </row>
    <row r="51" spans="1:7">
      <c r="A51" s="201"/>
      <c r="B51" s="36">
        <v>19</v>
      </c>
      <c r="C51" s="37">
        <v>42054</v>
      </c>
      <c r="D51" s="17">
        <f t="shared" si="1"/>
        <v>8</v>
      </c>
      <c r="E51" s="198"/>
      <c r="F51" s="198"/>
      <c r="G51" s="195"/>
    </row>
    <row r="52" spans="1:7">
      <c r="A52" s="201"/>
      <c r="B52" s="36">
        <v>20</v>
      </c>
      <c r="C52" s="37">
        <v>42055</v>
      </c>
      <c r="D52" s="17">
        <f t="shared" si="1"/>
        <v>8</v>
      </c>
      <c r="E52" s="198"/>
      <c r="F52" s="198"/>
      <c r="G52" s="195"/>
    </row>
    <row r="53" spans="1:7">
      <c r="A53" s="201"/>
      <c r="B53" s="34">
        <v>21</v>
      </c>
      <c r="C53" s="35">
        <v>42056</v>
      </c>
      <c r="D53" s="17">
        <f t="shared" si="1"/>
        <v>8</v>
      </c>
      <c r="E53" s="198"/>
      <c r="F53" s="198"/>
      <c r="G53" s="195"/>
    </row>
    <row r="54" spans="1:7">
      <c r="A54" s="201"/>
      <c r="B54" s="34">
        <v>22</v>
      </c>
      <c r="C54" s="35">
        <v>42057</v>
      </c>
      <c r="D54" s="17">
        <f t="shared" si="1"/>
        <v>8</v>
      </c>
      <c r="E54" s="198"/>
      <c r="F54" s="198"/>
      <c r="G54" s="195"/>
    </row>
    <row r="55" spans="1:7">
      <c r="A55" s="201"/>
      <c r="B55" s="32">
        <v>23</v>
      </c>
      <c r="C55" s="33">
        <v>42058</v>
      </c>
      <c r="D55" s="17">
        <f t="shared" si="1"/>
        <v>9</v>
      </c>
      <c r="E55" s="198"/>
      <c r="F55" s="198"/>
      <c r="G55" s="195"/>
    </row>
    <row r="56" spans="1:7">
      <c r="A56" s="201"/>
      <c r="B56" s="36">
        <v>24</v>
      </c>
      <c r="C56" s="37">
        <v>42059</v>
      </c>
      <c r="D56" s="17">
        <f t="shared" si="1"/>
        <v>9</v>
      </c>
      <c r="E56" s="198">
        <f>C56</f>
        <v>42059</v>
      </c>
      <c r="F56" s="198">
        <f>C61</f>
        <v>42064</v>
      </c>
      <c r="G56" s="195">
        <v>7</v>
      </c>
    </row>
    <row r="57" spans="1:7">
      <c r="A57" s="201"/>
      <c r="B57" s="36">
        <v>25</v>
      </c>
      <c r="C57" s="37">
        <v>42060</v>
      </c>
      <c r="D57" s="17">
        <f t="shared" si="1"/>
        <v>9</v>
      </c>
      <c r="E57" s="198"/>
      <c r="F57" s="198"/>
      <c r="G57" s="195"/>
    </row>
    <row r="58" spans="1:7">
      <c r="A58" s="201"/>
      <c r="B58" s="36">
        <v>26</v>
      </c>
      <c r="C58" s="37">
        <v>42061</v>
      </c>
      <c r="D58" s="17">
        <f t="shared" si="1"/>
        <v>9</v>
      </c>
      <c r="E58" s="198"/>
      <c r="F58" s="198"/>
      <c r="G58" s="195"/>
    </row>
    <row r="59" spans="1:7">
      <c r="A59" s="201"/>
      <c r="B59" s="36">
        <v>27</v>
      </c>
      <c r="C59" s="37">
        <v>42062</v>
      </c>
      <c r="D59" s="17">
        <f t="shared" si="1"/>
        <v>9</v>
      </c>
      <c r="E59" s="198"/>
      <c r="F59" s="198"/>
      <c r="G59" s="195"/>
    </row>
    <row r="60" spans="1:7">
      <c r="A60" s="201"/>
      <c r="B60" s="34">
        <v>28</v>
      </c>
      <c r="C60" s="35">
        <v>42063</v>
      </c>
      <c r="D60" s="17">
        <f t="shared" si="1"/>
        <v>9</v>
      </c>
      <c r="E60" s="198"/>
      <c r="F60" s="198"/>
      <c r="G60" s="195"/>
    </row>
    <row r="61" spans="1:7">
      <c r="A61" s="201" t="s">
        <v>68</v>
      </c>
      <c r="B61" s="34">
        <v>1</v>
      </c>
      <c r="C61" s="35">
        <v>42064</v>
      </c>
      <c r="D61" s="17">
        <f t="shared" si="1"/>
        <v>9</v>
      </c>
      <c r="E61" s="198"/>
      <c r="F61" s="198"/>
      <c r="G61" s="195"/>
    </row>
    <row r="62" spans="1:7">
      <c r="A62" s="201"/>
      <c r="B62" s="36">
        <v>2</v>
      </c>
      <c r="C62" s="37">
        <v>42065</v>
      </c>
      <c r="D62" s="17">
        <f t="shared" si="1"/>
        <v>10</v>
      </c>
      <c r="E62" s="198">
        <f t="shared" ref="E62" si="7">C62</f>
        <v>42065</v>
      </c>
      <c r="F62" s="198">
        <f>C69</f>
        <v>42072</v>
      </c>
      <c r="G62" s="195">
        <v>8</v>
      </c>
    </row>
    <row r="63" spans="1:7">
      <c r="A63" s="201"/>
      <c r="B63" s="36">
        <v>3</v>
      </c>
      <c r="C63" s="37">
        <v>42066</v>
      </c>
      <c r="D63" s="17">
        <f t="shared" si="1"/>
        <v>10</v>
      </c>
      <c r="E63" s="198"/>
      <c r="F63" s="198"/>
      <c r="G63" s="195"/>
    </row>
    <row r="64" spans="1:7">
      <c r="A64" s="201"/>
      <c r="B64" s="36">
        <v>4</v>
      </c>
      <c r="C64" s="37">
        <v>42067</v>
      </c>
      <c r="D64" s="17">
        <f t="shared" si="1"/>
        <v>10</v>
      </c>
      <c r="E64" s="198"/>
      <c r="F64" s="198"/>
      <c r="G64" s="195"/>
    </row>
    <row r="65" spans="1:7">
      <c r="A65" s="201"/>
      <c r="B65" s="36">
        <v>5</v>
      </c>
      <c r="C65" s="37">
        <v>42068</v>
      </c>
      <c r="D65" s="17">
        <f t="shared" si="1"/>
        <v>10</v>
      </c>
      <c r="E65" s="198"/>
      <c r="F65" s="198"/>
      <c r="G65" s="195"/>
    </row>
    <row r="66" spans="1:7">
      <c r="A66" s="201"/>
      <c r="B66" s="36">
        <v>6</v>
      </c>
      <c r="C66" s="37">
        <v>42069</v>
      </c>
      <c r="D66" s="17">
        <f t="shared" si="1"/>
        <v>10</v>
      </c>
      <c r="E66" s="198"/>
      <c r="F66" s="198"/>
      <c r="G66" s="195"/>
    </row>
    <row r="67" spans="1:7">
      <c r="A67" s="201"/>
      <c r="B67" s="34">
        <v>7</v>
      </c>
      <c r="C67" s="35">
        <v>42070</v>
      </c>
      <c r="D67" s="17">
        <f t="shared" ref="D67:D130" si="8">WEEKNUM(C67-1)</f>
        <v>10</v>
      </c>
      <c r="E67" s="198"/>
      <c r="F67" s="198"/>
      <c r="G67" s="195"/>
    </row>
    <row r="68" spans="1:7">
      <c r="A68" s="201"/>
      <c r="B68" s="32">
        <v>8</v>
      </c>
      <c r="C68" s="33">
        <v>42071</v>
      </c>
      <c r="D68" s="17">
        <f t="shared" si="8"/>
        <v>10</v>
      </c>
      <c r="E68" s="198"/>
      <c r="F68" s="198"/>
      <c r="G68" s="195"/>
    </row>
    <row r="69" spans="1:7">
      <c r="A69" s="201"/>
      <c r="B69" s="34">
        <v>9</v>
      </c>
      <c r="C69" s="35">
        <v>42072</v>
      </c>
      <c r="D69" s="17">
        <f t="shared" si="8"/>
        <v>11</v>
      </c>
      <c r="E69" s="198"/>
      <c r="F69" s="198"/>
      <c r="G69" s="195"/>
    </row>
    <row r="70" spans="1:7">
      <c r="A70" s="201"/>
      <c r="B70" s="36">
        <v>10</v>
      </c>
      <c r="C70" s="37">
        <v>42073</v>
      </c>
      <c r="D70" s="17">
        <f t="shared" si="8"/>
        <v>11</v>
      </c>
      <c r="E70" s="198">
        <f>C70</f>
        <v>42073</v>
      </c>
      <c r="F70" s="198">
        <f>C75</f>
        <v>42078</v>
      </c>
      <c r="G70" s="195">
        <v>9</v>
      </c>
    </row>
    <row r="71" spans="1:7">
      <c r="A71" s="201"/>
      <c r="B71" s="36">
        <v>11</v>
      </c>
      <c r="C71" s="37">
        <v>42074</v>
      </c>
      <c r="D71" s="17">
        <f t="shared" si="8"/>
        <v>11</v>
      </c>
      <c r="E71" s="198"/>
      <c r="F71" s="198"/>
      <c r="G71" s="195"/>
    </row>
    <row r="72" spans="1:7">
      <c r="A72" s="201"/>
      <c r="B72" s="36">
        <v>12</v>
      </c>
      <c r="C72" s="37">
        <v>42075</v>
      </c>
      <c r="D72" s="17">
        <f t="shared" si="8"/>
        <v>11</v>
      </c>
      <c r="E72" s="198"/>
      <c r="F72" s="198"/>
      <c r="G72" s="195"/>
    </row>
    <row r="73" spans="1:7">
      <c r="A73" s="201"/>
      <c r="B73" s="36">
        <v>13</v>
      </c>
      <c r="C73" s="37">
        <v>42076</v>
      </c>
      <c r="D73" s="17">
        <f t="shared" si="8"/>
        <v>11</v>
      </c>
      <c r="E73" s="198"/>
      <c r="F73" s="198"/>
      <c r="G73" s="195"/>
    </row>
    <row r="74" spans="1:7">
      <c r="A74" s="201"/>
      <c r="B74" s="34">
        <v>14</v>
      </c>
      <c r="C74" s="35">
        <v>42077</v>
      </c>
      <c r="D74" s="17">
        <f t="shared" si="8"/>
        <v>11</v>
      </c>
      <c r="E74" s="198"/>
      <c r="F74" s="198"/>
      <c r="G74" s="195"/>
    </row>
    <row r="75" spans="1:7">
      <c r="A75" s="201"/>
      <c r="B75" s="34">
        <v>15</v>
      </c>
      <c r="C75" s="35">
        <v>42078</v>
      </c>
      <c r="D75" s="17">
        <f t="shared" si="8"/>
        <v>11</v>
      </c>
      <c r="E75" s="198"/>
      <c r="F75" s="198"/>
      <c r="G75" s="195"/>
    </row>
    <row r="76" spans="1:7">
      <c r="A76" s="201"/>
      <c r="B76" s="36">
        <v>16</v>
      </c>
      <c r="C76" s="37">
        <v>42079</v>
      </c>
      <c r="D76" s="17">
        <f t="shared" si="8"/>
        <v>12</v>
      </c>
      <c r="E76" s="198">
        <f t="shared" ref="E76" si="9">C76</f>
        <v>42079</v>
      </c>
      <c r="F76" s="198">
        <f t="shared" ref="F76" si="10">C82</f>
        <v>42085</v>
      </c>
      <c r="G76" s="195">
        <v>10</v>
      </c>
    </row>
    <row r="77" spans="1:7">
      <c r="A77" s="201"/>
      <c r="B77" s="36">
        <v>17</v>
      </c>
      <c r="C77" s="37">
        <v>42080</v>
      </c>
      <c r="D77" s="17">
        <f t="shared" si="8"/>
        <v>12</v>
      </c>
      <c r="E77" s="199"/>
      <c r="F77" s="199"/>
      <c r="G77" s="195"/>
    </row>
    <row r="78" spans="1:7">
      <c r="A78" s="201"/>
      <c r="B78" s="36">
        <v>18</v>
      </c>
      <c r="C78" s="37">
        <v>42081</v>
      </c>
      <c r="D78" s="17">
        <f t="shared" si="8"/>
        <v>12</v>
      </c>
      <c r="E78" s="199"/>
      <c r="F78" s="199"/>
      <c r="G78" s="195"/>
    </row>
    <row r="79" spans="1:7">
      <c r="A79" s="201"/>
      <c r="B79" s="36">
        <v>19</v>
      </c>
      <c r="C79" s="37">
        <v>42082</v>
      </c>
      <c r="D79" s="17">
        <f t="shared" si="8"/>
        <v>12</v>
      </c>
      <c r="E79" s="199"/>
      <c r="F79" s="199"/>
      <c r="G79" s="195"/>
    </row>
    <row r="80" spans="1:7">
      <c r="A80" s="201"/>
      <c r="B80" s="36">
        <v>20</v>
      </c>
      <c r="C80" s="37">
        <v>42083</v>
      </c>
      <c r="D80" s="17">
        <f t="shared" si="8"/>
        <v>12</v>
      </c>
      <c r="E80" s="199"/>
      <c r="F80" s="199"/>
      <c r="G80" s="195"/>
    </row>
    <row r="81" spans="1:7">
      <c r="A81" s="201"/>
      <c r="B81" s="34">
        <v>21</v>
      </c>
      <c r="C81" s="35">
        <v>42084</v>
      </c>
      <c r="D81" s="17">
        <f t="shared" si="8"/>
        <v>12</v>
      </c>
      <c r="E81" s="199"/>
      <c r="F81" s="199"/>
      <c r="G81" s="195"/>
    </row>
    <row r="82" spans="1:7">
      <c r="A82" s="201"/>
      <c r="B82" s="34">
        <v>22</v>
      </c>
      <c r="C82" s="35">
        <v>42085</v>
      </c>
      <c r="D82" s="17">
        <f t="shared" si="8"/>
        <v>12</v>
      </c>
      <c r="E82" s="199"/>
      <c r="F82" s="199"/>
      <c r="G82" s="195"/>
    </row>
    <row r="83" spans="1:7">
      <c r="A83" s="201"/>
      <c r="B83" s="36">
        <v>23</v>
      </c>
      <c r="C83" s="37">
        <v>42086</v>
      </c>
      <c r="D83" s="17">
        <f t="shared" si="8"/>
        <v>13</v>
      </c>
      <c r="E83" s="198">
        <f t="shared" ref="E83" si="11">C83</f>
        <v>42086</v>
      </c>
      <c r="F83" s="198">
        <f t="shared" ref="F83" si="12">C89</f>
        <v>42092</v>
      </c>
      <c r="G83" s="195">
        <v>11</v>
      </c>
    </row>
    <row r="84" spans="1:7">
      <c r="A84" s="201"/>
      <c r="B84" s="36">
        <v>24</v>
      </c>
      <c r="C84" s="37">
        <v>42087</v>
      </c>
      <c r="D84" s="17">
        <f t="shared" si="8"/>
        <v>13</v>
      </c>
      <c r="E84" s="199"/>
      <c r="F84" s="199"/>
      <c r="G84" s="195"/>
    </row>
    <row r="85" spans="1:7">
      <c r="A85" s="201"/>
      <c r="B85" s="36">
        <v>25</v>
      </c>
      <c r="C85" s="37">
        <v>42088</v>
      </c>
      <c r="D85" s="17">
        <f t="shared" si="8"/>
        <v>13</v>
      </c>
      <c r="E85" s="199"/>
      <c r="F85" s="199"/>
      <c r="G85" s="195"/>
    </row>
    <row r="86" spans="1:7">
      <c r="A86" s="201"/>
      <c r="B86" s="36">
        <v>26</v>
      </c>
      <c r="C86" s="37">
        <v>42089</v>
      </c>
      <c r="D86" s="17">
        <f t="shared" si="8"/>
        <v>13</v>
      </c>
      <c r="E86" s="199"/>
      <c r="F86" s="199"/>
      <c r="G86" s="195"/>
    </row>
    <row r="87" spans="1:7">
      <c r="A87" s="201"/>
      <c r="B87" s="36">
        <v>27</v>
      </c>
      <c r="C87" s="37">
        <v>42090</v>
      </c>
      <c r="D87" s="17">
        <f t="shared" si="8"/>
        <v>13</v>
      </c>
      <c r="E87" s="199"/>
      <c r="F87" s="199"/>
      <c r="G87" s="195"/>
    </row>
    <row r="88" spans="1:7">
      <c r="A88" s="201"/>
      <c r="B88" s="34">
        <v>28</v>
      </c>
      <c r="C88" s="35">
        <v>42091</v>
      </c>
      <c r="D88" s="17">
        <f t="shared" si="8"/>
        <v>13</v>
      </c>
      <c r="E88" s="199"/>
      <c r="F88" s="199"/>
      <c r="G88" s="195"/>
    </row>
    <row r="89" spans="1:7">
      <c r="A89" s="201"/>
      <c r="B89" s="34">
        <v>29</v>
      </c>
      <c r="C89" s="35">
        <v>42092</v>
      </c>
      <c r="D89" s="17">
        <f t="shared" si="8"/>
        <v>13</v>
      </c>
      <c r="E89" s="199"/>
      <c r="F89" s="199"/>
      <c r="G89" s="195"/>
    </row>
    <row r="90" spans="1:7">
      <c r="A90" s="201"/>
      <c r="B90" s="36">
        <v>30</v>
      </c>
      <c r="C90" s="37">
        <v>42093</v>
      </c>
      <c r="D90" s="17">
        <f t="shared" si="8"/>
        <v>14</v>
      </c>
      <c r="E90" s="198">
        <f t="shared" ref="E90" si="13">C90</f>
        <v>42093</v>
      </c>
      <c r="F90" s="198">
        <f t="shared" ref="F90" si="14">C96</f>
        <v>42099</v>
      </c>
      <c r="G90" s="195">
        <v>12</v>
      </c>
    </row>
    <row r="91" spans="1:7">
      <c r="A91" s="201"/>
      <c r="B91" s="36">
        <v>31</v>
      </c>
      <c r="C91" s="37">
        <v>42094</v>
      </c>
      <c r="D91" s="17">
        <f t="shared" si="8"/>
        <v>14</v>
      </c>
      <c r="E91" s="199"/>
      <c r="F91" s="199"/>
      <c r="G91" s="195"/>
    </row>
    <row r="92" spans="1:7">
      <c r="A92" s="202" t="s">
        <v>69</v>
      </c>
      <c r="B92" s="36">
        <v>1</v>
      </c>
      <c r="C92" s="37">
        <v>42095</v>
      </c>
      <c r="D92" s="17">
        <f t="shared" si="8"/>
        <v>14</v>
      </c>
      <c r="E92" s="199"/>
      <c r="F92" s="199"/>
      <c r="G92" s="195"/>
    </row>
    <row r="93" spans="1:7">
      <c r="A93" s="202"/>
      <c r="B93" s="36">
        <f t="shared" ref="B93:B121" si="15">SUM(B92,1)</f>
        <v>2</v>
      </c>
      <c r="C93" s="37">
        <v>42096</v>
      </c>
      <c r="D93" s="17">
        <f t="shared" si="8"/>
        <v>14</v>
      </c>
      <c r="E93" s="199"/>
      <c r="F93" s="199"/>
      <c r="G93" s="195"/>
    </row>
    <row r="94" spans="1:7">
      <c r="A94" s="202"/>
      <c r="B94" s="36">
        <f t="shared" si="15"/>
        <v>3</v>
      </c>
      <c r="C94" s="37">
        <v>42097</v>
      </c>
      <c r="D94" s="17">
        <f t="shared" si="8"/>
        <v>14</v>
      </c>
      <c r="E94" s="199"/>
      <c r="F94" s="199"/>
      <c r="G94" s="195"/>
    </row>
    <row r="95" spans="1:7">
      <c r="A95" s="202"/>
      <c r="B95" s="34">
        <f t="shared" si="15"/>
        <v>4</v>
      </c>
      <c r="C95" s="35">
        <v>42098</v>
      </c>
      <c r="D95" s="17">
        <f t="shared" si="8"/>
        <v>14</v>
      </c>
      <c r="E95" s="199"/>
      <c r="F95" s="199"/>
      <c r="G95" s="195"/>
    </row>
    <row r="96" spans="1:7">
      <c r="A96" s="202"/>
      <c r="B96" s="34">
        <f t="shared" si="15"/>
        <v>5</v>
      </c>
      <c r="C96" s="35">
        <v>42099</v>
      </c>
      <c r="D96" s="17">
        <f t="shared" si="8"/>
        <v>14</v>
      </c>
      <c r="E96" s="199"/>
      <c r="F96" s="199"/>
      <c r="G96" s="195"/>
    </row>
    <row r="97" spans="1:7">
      <c r="A97" s="202"/>
      <c r="B97" s="36">
        <f t="shared" si="15"/>
        <v>6</v>
      </c>
      <c r="C97" s="37">
        <v>42100</v>
      </c>
      <c r="D97" s="17">
        <f t="shared" si="8"/>
        <v>15</v>
      </c>
      <c r="E97" s="198">
        <f t="shared" ref="E97" si="16">C97</f>
        <v>42100</v>
      </c>
      <c r="F97" s="198">
        <f t="shared" ref="F97" si="17">C103</f>
        <v>42106</v>
      </c>
      <c r="G97" s="195">
        <v>13</v>
      </c>
    </row>
    <row r="98" spans="1:7">
      <c r="A98" s="202"/>
      <c r="B98" s="36">
        <f t="shared" si="15"/>
        <v>7</v>
      </c>
      <c r="C98" s="37">
        <v>42101</v>
      </c>
      <c r="D98" s="17">
        <f t="shared" si="8"/>
        <v>15</v>
      </c>
      <c r="E98" s="199"/>
      <c r="F98" s="199"/>
      <c r="G98" s="195"/>
    </row>
    <row r="99" spans="1:7">
      <c r="A99" s="202"/>
      <c r="B99" s="36">
        <f t="shared" si="15"/>
        <v>8</v>
      </c>
      <c r="C99" s="37">
        <v>42102</v>
      </c>
      <c r="D99" s="17">
        <f t="shared" si="8"/>
        <v>15</v>
      </c>
      <c r="E99" s="199"/>
      <c r="F99" s="199"/>
      <c r="G99" s="195"/>
    </row>
    <row r="100" spans="1:7">
      <c r="A100" s="202"/>
      <c r="B100" s="36">
        <f t="shared" si="15"/>
        <v>9</v>
      </c>
      <c r="C100" s="37">
        <v>42103</v>
      </c>
      <c r="D100" s="17">
        <f t="shared" si="8"/>
        <v>15</v>
      </c>
      <c r="E100" s="199"/>
      <c r="F100" s="199"/>
      <c r="G100" s="195"/>
    </row>
    <row r="101" spans="1:7">
      <c r="A101" s="202"/>
      <c r="B101" s="36">
        <f t="shared" si="15"/>
        <v>10</v>
      </c>
      <c r="C101" s="37">
        <v>42104</v>
      </c>
      <c r="D101" s="17">
        <f t="shared" si="8"/>
        <v>15</v>
      </c>
      <c r="E101" s="199"/>
      <c r="F101" s="199"/>
      <c r="G101" s="195"/>
    </row>
    <row r="102" spans="1:7">
      <c r="A102" s="202"/>
      <c r="B102" s="34">
        <f t="shared" si="15"/>
        <v>11</v>
      </c>
      <c r="C102" s="35">
        <v>42105</v>
      </c>
      <c r="D102" s="17">
        <f t="shared" si="8"/>
        <v>15</v>
      </c>
      <c r="E102" s="199"/>
      <c r="F102" s="199"/>
      <c r="G102" s="195"/>
    </row>
    <row r="103" spans="1:7">
      <c r="A103" s="202"/>
      <c r="B103" s="34">
        <f t="shared" si="15"/>
        <v>12</v>
      </c>
      <c r="C103" s="35">
        <v>42106</v>
      </c>
      <c r="D103" s="17">
        <f t="shared" si="8"/>
        <v>15</v>
      </c>
      <c r="E103" s="199"/>
      <c r="F103" s="199"/>
      <c r="G103" s="195"/>
    </row>
    <row r="104" spans="1:7">
      <c r="A104" s="202"/>
      <c r="B104" s="36">
        <f t="shared" si="15"/>
        <v>13</v>
      </c>
      <c r="C104" s="37">
        <v>42107</v>
      </c>
      <c r="D104" s="17">
        <f t="shared" si="8"/>
        <v>16</v>
      </c>
      <c r="E104" s="198">
        <f t="shared" ref="E104" si="18">C104</f>
        <v>42107</v>
      </c>
      <c r="F104" s="198">
        <f t="shared" ref="F104" si="19">C110</f>
        <v>42113</v>
      </c>
      <c r="G104" s="195">
        <v>14</v>
      </c>
    </row>
    <row r="105" spans="1:7">
      <c r="A105" s="202"/>
      <c r="B105" s="36">
        <f t="shared" si="15"/>
        <v>14</v>
      </c>
      <c r="C105" s="37">
        <v>42108</v>
      </c>
      <c r="D105" s="17">
        <f t="shared" si="8"/>
        <v>16</v>
      </c>
      <c r="E105" s="199"/>
      <c r="F105" s="199"/>
      <c r="G105" s="195"/>
    </row>
    <row r="106" spans="1:7">
      <c r="A106" s="202"/>
      <c r="B106" s="36">
        <f t="shared" si="15"/>
        <v>15</v>
      </c>
      <c r="C106" s="37">
        <v>42109</v>
      </c>
      <c r="D106" s="17">
        <f t="shared" si="8"/>
        <v>16</v>
      </c>
      <c r="E106" s="199"/>
      <c r="F106" s="199"/>
      <c r="G106" s="195"/>
    </row>
    <row r="107" spans="1:7">
      <c r="A107" s="202"/>
      <c r="B107" s="36">
        <f t="shared" si="15"/>
        <v>16</v>
      </c>
      <c r="C107" s="37">
        <v>42110</v>
      </c>
      <c r="D107" s="17">
        <f t="shared" si="8"/>
        <v>16</v>
      </c>
      <c r="E107" s="199"/>
      <c r="F107" s="199"/>
      <c r="G107" s="195"/>
    </row>
    <row r="108" spans="1:7">
      <c r="A108" s="202"/>
      <c r="B108" s="36">
        <f t="shared" si="15"/>
        <v>17</v>
      </c>
      <c r="C108" s="37">
        <v>42111</v>
      </c>
      <c r="D108" s="17">
        <f t="shared" si="8"/>
        <v>16</v>
      </c>
      <c r="E108" s="199"/>
      <c r="F108" s="199"/>
      <c r="G108" s="195"/>
    </row>
    <row r="109" spans="1:7">
      <c r="A109" s="202"/>
      <c r="B109" s="34">
        <f t="shared" si="15"/>
        <v>18</v>
      </c>
      <c r="C109" s="35">
        <v>42112</v>
      </c>
      <c r="D109" s="17">
        <f t="shared" si="8"/>
        <v>16</v>
      </c>
      <c r="E109" s="199"/>
      <c r="F109" s="199"/>
      <c r="G109" s="195"/>
    </row>
    <row r="110" spans="1:7">
      <c r="A110" s="202"/>
      <c r="B110" s="34">
        <f t="shared" si="15"/>
        <v>19</v>
      </c>
      <c r="C110" s="35">
        <v>42113</v>
      </c>
      <c r="D110" s="17">
        <f t="shared" si="8"/>
        <v>16</v>
      </c>
      <c r="E110" s="199"/>
      <c r="F110" s="199"/>
      <c r="G110" s="195"/>
    </row>
    <row r="111" spans="1:7">
      <c r="A111" s="202"/>
      <c r="B111" s="36">
        <f t="shared" si="15"/>
        <v>20</v>
      </c>
      <c r="C111" s="37">
        <v>42114</v>
      </c>
      <c r="D111" s="17">
        <f t="shared" si="8"/>
        <v>17</v>
      </c>
      <c r="E111" s="198">
        <f t="shared" ref="E111" si="20">C111</f>
        <v>42114</v>
      </c>
      <c r="F111" s="198">
        <f t="shared" ref="F111" si="21">C117</f>
        <v>42120</v>
      </c>
      <c r="G111" s="195">
        <v>15</v>
      </c>
    </row>
    <row r="112" spans="1:7">
      <c r="A112" s="202"/>
      <c r="B112" s="36">
        <f t="shared" si="15"/>
        <v>21</v>
      </c>
      <c r="C112" s="37">
        <v>42115</v>
      </c>
      <c r="D112" s="17">
        <f t="shared" si="8"/>
        <v>17</v>
      </c>
      <c r="E112" s="199"/>
      <c r="F112" s="199"/>
      <c r="G112" s="195"/>
    </row>
    <row r="113" spans="1:7">
      <c r="A113" s="202"/>
      <c r="B113" s="36">
        <f t="shared" si="15"/>
        <v>22</v>
      </c>
      <c r="C113" s="37">
        <v>42116</v>
      </c>
      <c r="D113" s="17">
        <f t="shared" si="8"/>
        <v>17</v>
      </c>
      <c r="E113" s="199"/>
      <c r="F113" s="199"/>
      <c r="G113" s="195"/>
    </row>
    <row r="114" spans="1:7">
      <c r="A114" s="202"/>
      <c r="B114" s="36">
        <f t="shared" si="15"/>
        <v>23</v>
      </c>
      <c r="C114" s="37">
        <v>42117</v>
      </c>
      <c r="D114" s="17">
        <f t="shared" si="8"/>
        <v>17</v>
      </c>
      <c r="E114" s="199"/>
      <c r="F114" s="199"/>
      <c r="G114" s="195"/>
    </row>
    <row r="115" spans="1:7">
      <c r="A115" s="202"/>
      <c r="B115" s="36">
        <f t="shared" si="15"/>
        <v>24</v>
      </c>
      <c r="C115" s="37">
        <v>42118</v>
      </c>
      <c r="D115" s="17">
        <f t="shared" si="8"/>
        <v>17</v>
      </c>
      <c r="E115" s="199"/>
      <c r="F115" s="199"/>
      <c r="G115" s="195"/>
    </row>
    <row r="116" spans="1:7">
      <c r="A116" s="202"/>
      <c r="B116" s="34">
        <f t="shared" si="15"/>
        <v>25</v>
      </c>
      <c r="C116" s="35">
        <v>42119</v>
      </c>
      <c r="D116" s="17">
        <f t="shared" si="8"/>
        <v>17</v>
      </c>
      <c r="E116" s="199"/>
      <c r="F116" s="199"/>
      <c r="G116" s="195"/>
    </row>
    <row r="117" spans="1:7">
      <c r="A117" s="202"/>
      <c r="B117" s="34">
        <f t="shared" si="15"/>
        <v>26</v>
      </c>
      <c r="C117" s="35">
        <v>42120</v>
      </c>
      <c r="D117" s="17">
        <f t="shared" si="8"/>
        <v>17</v>
      </c>
      <c r="E117" s="199"/>
      <c r="F117" s="199"/>
      <c r="G117" s="195"/>
    </row>
    <row r="118" spans="1:7">
      <c r="A118" s="202"/>
      <c r="B118" s="36">
        <f t="shared" si="15"/>
        <v>27</v>
      </c>
      <c r="C118" s="37">
        <v>42121</v>
      </c>
      <c r="D118" s="17">
        <f t="shared" si="8"/>
        <v>18</v>
      </c>
      <c r="E118" s="198">
        <f t="shared" ref="E118" si="22">C118</f>
        <v>42121</v>
      </c>
      <c r="F118" s="198">
        <f>C125</f>
        <v>42128</v>
      </c>
      <c r="G118" s="195">
        <v>16</v>
      </c>
    </row>
    <row r="119" spans="1:7">
      <c r="A119" s="202"/>
      <c r="B119" s="36">
        <f t="shared" si="15"/>
        <v>28</v>
      </c>
      <c r="C119" s="37">
        <v>42122</v>
      </c>
      <c r="D119" s="17">
        <f t="shared" si="8"/>
        <v>18</v>
      </c>
      <c r="E119" s="198"/>
      <c r="F119" s="198"/>
      <c r="G119" s="195"/>
    </row>
    <row r="120" spans="1:7">
      <c r="A120" s="202"/>
      <c r="B120" s="36">
        <f t="shared" si="15"/>
        <v>29</v>
      </c>
      <c r="C120" s="37">
        <v>42123</v>
      </c>
      <c r="D120" s="17">
        <f t="shared" si="8"/>
        <v>18</v>
      </c>
      <c r="E120" s="198"/>
      <c r="F120" s="198"/>
      <c r="G120" s="195"/>
    </row>
    <row r="121" spans="1:7">
      <c r="A121" s="202"/>
      <c r="B121" s="36">
        <f t="shared" si="15"/>
        <v>30</v>
      </c>
      <c r="C121" s="37">
        <v>42124</v>
      </c>
      <c r="D121" s="17">
        <f t="shared" si="8"/>
        <v>18</v>
      </c>
      <c r="E121" s="198"/>
      <c r="F121" s="198"/>
      <c r="G121" s="195"/>
    </row>
    <row r="122" spans="1:7">
      <c r="A122" s="202" t="s">
        <v>70</v>
      </c>
      <c r="B122" s="32">
        <v>1</v>
      </c>
      <c r="C122" s="33">
        <v>42125</v>
      </c>
      <c r="D122" s="17">
        <f t="shared" si="8"/>
        <v>18</v>
      </c>
      <c r="E122" s="198"/>
      <c r="F122" s="198"/>
      <c r="G122" s="195"/>
    </row>
    <row r="123" spans="1:7">
      <c r="A123" s="202"/>
      <c r="B123" s="34">
        <f t="shared" ref="B123:B151" si="23">SUM(B122,1)</f>
        <v>2</v>
      </c>
      <c r="C123" s="35">
        <v>42126</v>
      </c>
      <c r="D123" s="17">
        <f t="shared" si="8"/>
        <v>18</v>
      </c>
      <c r="E123" s="198"/>
      <c r="F123" s="198"/>
      <c r="G123" s="195"/>
    </row>
    <row r="124" spans="1:7">
      <c r="A124" s="202"/>
      <c r="B124" s="34">
        <f t="shared" si="23"/>
        <v>3</v>
      </c>
      <c r="C124" s="35">
        <v>42127</v>
      </c>
      <c r="D124" s="17">
        <f t="shared" si="8"/>
        <v>18</v>
      </c>
      <c r="E124" s="198"/>
      <c r="F124" s="198"/>
      <c r="G124" s="195"/>
    </row>
    <row r="125" spans="1:7">
      <c r="A125" s="202"/>
      <c r="B125" s="34">
        <f t="shared" si="23"/>
        <v>4</v>
      </c>
      <c r="C125" s="35">
        <v>42128</v>
      </c>
      <c r="D125" s="17">
        <f t="shared" si="8"/>
        <v>19</v>
      </c>
      <c r="E125" s="198"/>
      <c r="F125" s="198"/>
      <c r="G125" s="195"/>
    </row>
    <row r="126" spans="1:7">
      <c r="A126" s="202"/>
      <c r="B126" s="36">
        <f t="shared" si="23"/>
        <v>5</v>
      </c>
      <c r="C126" s="37">
        <v>42129</v>
      </c>
      <c r="D126" s="17">
        <f t="shared" si="8"/>
        <v>19</v>
      </c>
      <c r="E126" s="198">
        <f>C126</f>
        <v>42129</v>
      </c>
      <c r="F126" s="198">
        <f>C132</f>
        <v>42135</v>
      </c>
      <c r="G126" s="195">
        <v>17</v>
      </c>
    </row>
    <row r="127" spans="1:7">
      <c r="A127" s="202"/>
      <c r="B127" s="36">
        <f t="shared" si="23"/>
        <v>6</v>
      </c>
      <c r="C127" s="37">
        <v>42130</v>
      </c>
      <c r="D127" s="17">
        <f t="shared" si="8"/>
        <v>19</v>
      </c>
      <c r="E127" s="198"/>
      <c r="F127" s="198"/>
      <c r="G127" s="195"/>
    </row>
    <row r="128" spans="1:7">
      <c r="A128" s="202"/>
      <c r="B128" s="36">
        <f t="shared" si="23"/>
        <v>7</v>
      </c>
      <c r="C128" s="37">
        <v>42131</v>
      </c>
      <c r="D128" s="17">
        <f t="shared" si="8"/>
        <v>19</v>
      </c>
      <c r="E128" s="198"/>
      <c r="F128" s="198"/>
      <c r="G128" s="195"/>
    </row>
    <row r="129" spans="1:7">
      <c r="A129" s="202"/>
      <c r="B129" s="36">
        <f t="shared" si="23"/>
        <v>8</v>
      </c>
      <c r="C129" s="37">
        <v>42132</v>
      </c>
      <c r="D129" s="17">
        <f t="shared" si="8"/>
        <v>19</v>
      </c>
      <c r="E129" s="198"/>
      <c r="F129" s="198"/>
      <c r="G129" s="195"/>
    </row>
    <row r="130" spans="1:7">
      <c r="A130" s="202"/>
      <c r="B130" s="32">
        <f t="shared" si="23"/>
        <v>9</v>
      </c>
      <c r="C130" s="33">
        <v>42133</v>
      </c>
      <c r="D130" s="17">
        <f t="shared" si="8"/>
        <v>19</v>
      </c>
      <c r="E130" s="198"/>
      <c r="F130" s="198"/>
      <c r="G130" s="195"/>
    </row>
    <row r="131" spans="1:7">
      <c r="A131" s="202"/>
      <c r="B131" s="34">
        <f t="shared" si="23"/>
        <v>10</v>
      </c>
      <c r="C131" s="35">
        <v>42134</v>
      </c>
      <c r="D131" s="17">
        <f t="shared" ref="D131:D194" si="24">WEEKNUM(C131-1)</f>
        <v>19</v>
      </c>
      <c r="E131" s="198"/>
      <c r="F131" s="198"/>
      <c r="G131" s="195"/>
    </row>
    <row r="132" spans="1:7">
      <c r="A132" s="202"/>
      <c r="B132" s="34">
        <f t="shared" si="23"/>
        <v>11</v>
      </c>
      <c r="C132" s="35">
        <v>42135</v>
      </c>
      <c r="D132" s="17">
        <f t="shared" si="24"/>
        <v>20</v>
      </c>
      <c r="E132" s="198"/>
      <c r="F132" s="198"/>
      <c r="G132" s="195"/>
    </row>
    <row r="133" spans="1:7">
      <c r="A133" s="202"/>
      <c r="B133" s="36">
        <f t="shared" si="23"/>
        <v>12</v>
      </c>
      <c r="C133" s="37">
        <v>42136</v>
      </c>
      <c r="D133" s="17">
        <f t="shared" si="24"/>
        <v>20</v>
      </c>
      <c r="E133" s="198">
        <f>C133</f>
        <v>42136</v>
      </c>
      <c r="F133" s="198">
        <f>C138</f>
        <v>42141</v>
      </c>
      <c r="G133" s="195">
        <v>18</v>
      </c>
    </row>
    <row r="134" spans="1:7">
      <c r="A134" s="202"/>
      <c r="B134" s="36">
        <f t="shared" si="23"/>
        <v>13</v>
      </c>
      <c r="C134" s="37">
        <v>42137</v>
      </c>
      <c r="D134" s="17">
        <f t="shared" si="24"/>
        <v>20</v>
      </c>
      <c r="E134" s="198"/>
      <c r="F134" s="198"/>
      <c r="G134" s="195"/>
    </row>
    <row r="135" spans="1:7">
      <c r="A135" s="202"/>
      <c r="B135" s="36">
        <f t="shared" si="23"/>
        <v>14</v>
      </c>
      <c r="C135" s="37">
        <v>42138</v>
      </c>
      <c r="D135" s="17">
        <f t="shared" si="24"/>
        <v>20</v>
      </c>
      <c r="E135" s="198"/>
      <c r="F135" s="198"/>
      <c r="G135" s="195"/>
    </row>
    <row r="136" spans="1:7">
      <c r="A136" s="202"/>
      <c r="B136" s="36">
        <f t="shared" si="23"/>
        <v>15</v>
      </c>
      <c r="C136" s="37">
        <v>42139</v>
      </c>
      <c r="D136" s="17">
        <f t="shared" si="24"/>
        <v>20</v>
      </c>
      <c r="E136" s="198"/>
      <c r="F136" s="198"/>
      <c r="G136" s="195"/>
    </row>
    <row r="137" spans="1:7">
      <c r="A137" s="202"/>
      <c r="B137" s="34">
        <f t="shared" si="23"/>
        <v>16</v>
      </c>
      <c r="C137" s="35">
        <v>42140</v>
      </c>
      <c r="D137" s="17">
        <f t="shared" si="24"/>
        <v>20</v>
      </c>
      <c r="E137" s="198"/>
      <c r="F137" s="198"/>
      <c r="G137" s="195"/>
    </row>
    <row r="138" spans="1:7">
      <c r="A138" s="202"/>
      <c r="B138" s="34">
        <f t="shared" si="23"/>
        <v>17</v>
      </c>
      <c r="C138" s="35">
        <v>42141</v>
      </c>
      <c r="D138" s="17">
        <f t="shared" si="24"/>
        <v>20</v>
      </c>
      <c r="E138" s="198"/>
      <c r="F138" s="198"/>
      <c r="G138" s="195"/>
    </row>
    <row r="139" spans="1:7">
      <c r="A139" s="202"/>
      <c r="B139" s="36">
        <f t="shared" si="23"/>
        <v>18</v>
      </c>
      <c r="C139" s="37">
        <v>42142</v>
      </c>
      <c r="D139" s="17">
        <f t="shared" si="24"/>
        <v>21</v>
      </c>
      <c r="E139" s="198">
        <f t="shared" ref="E139" si="25">C139</f>
        <v>42142</v>
      </c>
      <c r="F139" s="198">
        <f t="shared" ref="F139" si="26">C145</f>
        <v>42148</v>
      </c>
      <c r="G139" s="195">
        <v>19</v>
      </c>
    </row>
    <row r="140" spans="1:7">
      <c r="A140" s="202"/>
      <c r="B140" s="36">
        <f t="shared" si="23"/>
        <v>19</v>
      </c>
      <c r="C140" s="37">
        <v>42143</v>
      </c>
      <c r="D140" s="17">
        <f t="shared" si="24"/>
        <v>21</v>
      </c>
      <c r="E140" s="199"/>
      <c r="F140" s="199"/>
      <c r="G140" s="195"/>
    </row>
    <row r="141" spans="1:7">
      <c r="A141" s="202"/>
      <c r="B141" s="36">
        <f t="shared" si="23"/>
        <v>20</v>
      </c>
      <c r="C141" s="37">
        <v>42144</v>
      </c>
      <c r="D141" s="17">
        <f t="shared" si="24"/>
        <v>21</v>
      </c>
      <c r="E141" s="199"/>
      <c r="F141" s="199"/>
      <c r="G141" s="195"/>
    </row>
    <row r="142" spans="1:7">
      <c r="A142" s="202"/>
      <c r="B142" s="36">
        <f t="shared" si="23"/>
        <v>21</v>
      </c>
      <c r="C142" s="37">
        <v>42145</v>
      </c>
      <c r="D142" s="17">
        <f t="shared" si="24"/>
        <v>21</v>
      </c>
      <c r="E142" s="199"/>
      <c r="F142" s="199"/>
      <c r="G142" s="195"/>
    </row>
    <row r="143" spans="1:7">
      <c r="A143" s="202"/>
      <c r="B143" s="36">
        <f t="shared" si="23"/>
        <v>22</v>
      </c>
      <c r="C143" s="37">
        <v>42146</v>
      </c>
      <c r="D143" s="17">
        <f t="shared" si="24"/>
        <v>21</v>
      </c>
      <c r="E143" s="199"/>
      <c r="F143" s="199"/>
      <c r="G143" s="195"/>
    </row>
    <row r="144" spans="1:7">
      <c r="A144" s="202"/>
      <c r="B144" s="34">
        <f t="shared" si="23"/>
        <v>23</v>
      </c>
      <c r="C144" s="35">
        <v>42147</v>
      </c>
      <c r="D144" s="17">
        <f t="shared" si="24"/>
        <v>21</v>
      </c>
      <c r="E144" s="199"/>
      <c r="F144" s="199"/>
      <c r="G144" s="195"/>
    </row>
    <row r="145" spans="1:7">
      <c r="A145" s="202"/>
      <c r="B145" s="34">
        <f t="shared" si="23"/>
        <v>24</v>
      </c>
      <c r="C145" s="35">
        <v>42148</v>
      </c>
      <c r="D145" s="17">
        <f t="shared" si="24"/>
        <v>21</v>
      </c>
      <c r="E145" s="199"/>
      <c r="F145" s="199"/>
      <c r="G145" s="195"/>
    </row>
    <row r="146" spans="1:7">
      <c r="A146" s="202"/>
      <c r="B146" s="36">
        <f t="shared" si="23"/>
        <v>25</v>
      </c>
      <c r="C146" s="37">
        <v>42149</v>
      </c>
      <c r="D146" s="17">
        <f t="shared" si="24"/>
        <v>22</v>
      </c>
      <c r="E146" s="198">
        <f t="shared" ref="E146" si="27">C146</f>
        <v>42149</v>
      </c>
      <c r="F146" s="198">
        <f t="shared" ref="F146" si="28">C152</f>
        <v>42155</v>
      </c>
      <c r="G146" s="195">
        <v>20</v>
      </c>
    </row>
    <row r="147" spans="1:7">
      <c r="A147" s="202"/>
      <c r="B147" s="36">
        <f t="shared" si="23"/>
        <v>26</v>
      </c>
      <c r="C147" s="37">
        <v>42150</v>
      </c>
      <c r="D147" s="17">
        <f t="shared" si="24"/>
        <v>22</v>
      </c>
      <c r="E147" s="199"/>
      <c r="F147" s="199"/>
      <c r="G147" s="195"/>
    </row>
    <row r="148" spans="1:7">
      <c r="A148" s="202"/>
      <c r="B148" s="36">
        <f t="shared" si="23"/>
        <v>27</v>
      </c>
      <c r="C148" s="37">
        <v>42151</v>
      </c>
      <c r="D148" s="17">
        <f t="shared" si="24"/>
        <v>22</v>
      </c>
      <c r="E148" s="199"/>
      <c r="F148" s="199"/>
      <c r="G148" s="195"/>
    </row>
    <row r="149" spans="1:7">
      <c r="A149" s="202"/>
      <c r="B149" s="36">
        <f t="shared" si="23"/>
        <v>28</v>
      </c>
      <c r="C149" s="37">
        <v>42152</v>
      </c>
      <c r="D149" s="17">
        <f t="shared" si="24"/>
        <v>22</v>
      </c>
      <c r="E149" s="199"/>
      <c r="F149" s="199"/>
      <c r="G149" s="195"/>
    </row>
    <row r="150" spans="1:7">
      <c r="A150" s="202"/>
      <c r="B150" s="36">
        <f t="shared" si="23"/>
        <v>29</v>
      </c>
      <c r="C150" s="37">
        <v>42153</v>
      </c>
      <c r="D150" s="17">
        <f t="shared" si="24"/>
        <v>22</v>
      </c>
      <c r="E150" s="199"/>
      <c r="F150" s="199"/>
      <c r="G150" s="195"/>
    </row>
    <row r="151" spans="1:7">
      <c r="A151" s="202"/>
      <c r="B151" s="34">
        <f t="shared" si="23"/>
        <v>30</v>
      </c>
      <c r="C151" s="35">
        <v>42154</v>
      </c>
      <c r="D151" s="17">
        <f t="shared" si="24"/>
        <v>22</v>
      </c>
      <c r="E151" s="199"/>
      <c r="F151" s="199"/>
      <c r="G151" s="195"/>
    </row>
    <row r="152" spans="1:7">
      <c r="A152" s="202"/>
      <c r="B152" s="34">
        <v>31</v>
      </c>
      <c r="C152" s="35">
        <v>42155</v>
      </c>
      <c r="D152" s="17">
        <f t="shared" si="24"/>
        <v>22</v>
      </c>
      <c r="E152" s="199"/>
      <c r="F152" s="199"/>
      <c r="G152" s="195"/>
    </row>
    <row r="153" spans="1:7">
      <c r="A153" s="203" t="s">
        <v>71</v>
      </c>
      <c r="B153" s="36">
        <v>1</v>
      </c>
      <c r="C153" s="37">
        <v>42156</v>
      </c>
      <c r="D153" s="17">
        <f t="shared" si="24"/>
        <v>23</v>
      </c>
      <c r="E153" s="198">
        <f t="shared" ref="E153" si="29">C153</f>
        <v>42156</v>
      </c>
      <c r="F153" s="198">
        <f t="shared" ref="F153" si="30">C159</f>
        <v>42162</v>
      </c>
      <c r="G153" s="195">
        <v>21</v>
      </c>
    </row>
    <row r="154" spans="1:7">
      <c r="A154" s="203"/>
      <c r="B154" s="36">
        <f t="shared" ref="B154:B182" si="31">SUM(B153,1)</f>
        <v>2</v>
      </c>
      <c r="C154" s="37">
        <v>42157</v>
      </c>
      <c r="D154" s="17">
        <f t="shared" si="24"/>
        <v>23</v>
      </c>
      <c r="E154" s="199"/>
      <c r="F154" s="199"/>
      <c r="G154" s="195"/>
    </row>
    <row r="155" spans="1:7">
      <c r="A155" s="203"/>
      <c r="B155" s="36">
        <f t="shared" si="31"/>
        <v>3</v>
      </c>
      <c r="C155" s="37">
        <v>42158</v>
      </c>
      <c r="D155" s="17">
        <f t="shared" si="24"/>
        <v>23</v>
      </c>
      <c r="E155" s="199"/>
      <c r="F155" s="199"/>
      <c r="G155" s="195"/>
    </row>
    <row r="156" spans="1:7">
      <c r="A156" s="203"/>
      <c r="B156" s="36">
        <f t="shared" si="31"/>
        <v>4</v>
      </c>
      <c r="C156" s="37">
        <v>42159</v>
      </c>
      <c r="D156" s="17">
        <f t="shared" si="24"/>
        <v>23</v>
      </c>
      <c r="E156" s="199"/>
      <c r="F156" s="199"/>
      <c r="G156" s="195"/>
    </row>
    <row r="157" spans="1:7">
      <c r="A157" s="203"/>
      <c r="B157" s="36">
        <f t="shared" si="31"/>
        <v>5</v>
      </c>
      <c r="C157" s="37">
        <v>42160</v>
      </c>
      <c r="D157" s="17">
        <f t="shared" si="24"/>
        <v>23</v>
      </c>
      <c r="E157" s="199"/>
      <c r="F157" s="199"/>
      <c r="G157" s="195"/>
    </row>
    <row r="158" spans="1:7">
      <c r="A158" s="203"/>
      <c r="B158" s="34">
        <f t="shared" si="31"/>
        <v>6</v>
      </c>
      <c r="C158" s="35">
        <v>42161</v>
      </c>
      <c r="D158" s="17">
        <f t="shared" si="24"/>
        <v>23</v>
      </c>
      <c r="E158" s="199"/>
      <c r="F158" s="199"/>
      <c r="G158" s="195"/>
    </row>
    <row r="159" spans="1:7">
      <c r="A159" s="203"/>
      <c r="B159" s="34">
        <f t="shared" si="31"/>
        <v>7</v>
      </c>
      <c r="C159" s="35">
        <v>42162</v>
      </c>
      <c r="D159" s="17">
        <f t="shared" si="24"/>
        <v>23</v>
      </c>
      <c r="E159" s="199"/>
      <c r="F159" s="199"/>
      <c r="G159" s="195"/>
    </row>
    <row r="160" spans="1:7">
      <c r="A160" s="203"/>
      <c r="B160" s="36">
        <f t="shared" si="31"/>
        <v>8</v>
      </c>
      <c r="C160" s="37">
        <v>42163</v>
      </c>
      <c r="D160" s="17">
        <f t="shared" si="24"/>
        <v>24</v>
      </c>
      <c r="E160" s="198">
        <f t="shared" ref="E160" si="32">C160</f>
        <v>42163</v>
      </c>
      <c r="F160" s="198">
        <f t="shared" ref="F160" si="33">C166</f>
        <v>42169</v>
      </c>
      <c r="G160" s="195">
        <v>22</v>
      </c>
    </row>
    <row r="161" spans="1:7">
      <c r="A161" s="203"/>
      <c r="B161" s="36">
        <f t="shared" si="31"/>
        <v>9</v>
      </c>
      <c r="C161" s="37">
        <v>42164</v>
      </c>
      <c r="D161" s="17">
        <f t="shared" si="24"/>
        <v>24</v>
      </c>
      <c r="E161" s="199"/>
      <c r="F161" s="199"/>
      <c r="G161" s="195"/>
    </row>
    <row r="162" spans="1:7">
      <c r="A162" s="203"/>
      <c r="B162" s="36">
        <f t="shared" si="31"/>
        <v>10</v>
      </c>
      <c r="C162" s="37">
        <v>42165</v>
      </c>
      <c r="D162" s="17">
        <f t="shared" si="24"/>
        <v>24</v>
      </c>
      <c r="E162" s="199"/>
      <c r="F162" s="199"/>
      <c r="G162" s="195"/>
    </row>
    <row r="163" spans="1:7">
      <c r="A163" s="203"/>
      <c r="B163" s="36">
        <f t="shared" si="31"/>
        <v>11</v>
      </c>
      <c r="C163" s="37">
        <v>42166</v>
      </c>
      <c r="D163" s="17">
        <f t="shared" si="24"/>
        <v>24</v>
      </c>
      <c r="E163" s="199"/>
      <c r="F163" s="199"/>
      <c r="G163" s="195"/>
    </row>
    <row r="164" spans="1:7">
      <c r="A164" s="203"/>
      <c r="B164" s="32">
        <f t="shared" si="31"/>
        <v>12</v>
      </c>
      <c r="C164" s="33">
        <v>42167</v>
      </c>
      <c r="D164" s="17">
        <f t="shared" si="24"/>
        <v>24</v>
      </c>
      <c r="E164" s="199"/>
      <c r="F164" s="199"/>
      <c r="G164" s="195"/>
    </row>
    <row r="165" spans="1:7">
      <c r="A165" s="203"/>
      <c r="B165" s="34">
        <f t="shared" si="31"/>
        <v>13</v>
      </c>
      <c r="C165" s="35">
        <v>42168</v>
      </c>
      <c r="D165" s="17">
        <f t="shared" si="24"/>
        <v>24</v>
      </c>
      <c r="E165" s="199"/>
      <c r="F165" s="199"/>
      <c r="G165" s="195"/>
    </row>
    <row r="166" spans="1:7">
      <c r="A166" s="203"/>
      <c r="B166" s="34">
        <f t="shared" si="31"/>
        <v>14</v>
      </c>
      <c r="C166" s="35">
        <v>42169</v>
      </c>
      <c r="D166" s="17">
        <f t="shared" si="24"/>
        <v>24</v>
      </c>
      <c r="E166" s="199"/>
      <c r="F166" s="199"/>
      <c r="G166" s="195"/>
    </row>
    <row r="167" spans="1:7">
      <c r="A167" s="203"/>
      <c r="B167" s="36">
        <f t="shared" si="31"/>
        <v>15</v>
      </c>
      <c r="C167" s="37">
        <v>42170</v>
      </c>
      <c r="D167" s="17">
        <f t="shared" si="24"/>
        <v>25</v>
      </c>
      <c r="E167" s="198">
        <f t="shared" ref="E167" si="34">C167</f>
        <v>42170</v>
      </c>
      <c r="F167" s="198">
        <f t="shared" ref="F167" si="35">C173</f>
        <v>42176</v>
      </c>
      <c r="G167" s="195">
        <v>23</v>
      </c>
    </row>
    <row r="168" spans="1:7">
      <c r="A168" s="203"/>
      <c r="B168" s="36">
        <f t="shared" si="31"/>
        <v>16</v>
      </c>
      <c r="C168" s="37">
        <v>42171</v>
      </c>
      <c r="D168" s="17">
        <f t="shared" si="24"/>
        <v>25</v>
      </c>
      <c r="E168" s="199"/>
      <c r="F168" s="199"/>
      <c r="G168" s="195"/>
    </row>
    <row r="169" spans="1:7">
      <c r="A169" s="203"/>
      <c r="B169" s="36">
        <f t="shared" si="31"/>
        <v>17</v>
      </c>
      <c r="C169" s="37">
        <v>42172</v>
      </c>
      <c r="D169" s="17">
        <f t="shared" si="24"/>
        <v>25</v>
      </c>
      <c r="E169" s="199"/>
      <c r="F169" s="199"/>
      <c r="G169" s="195"/>
    </row>
    <row r="170" spans="1:7">
      <c r="A170" s="203"/>
      <c r="B170" s="36">
        <f t="shared" si="31"/>
        <v>18</v>
      </c>
      <c r="C170" s="37">
        <v>42173</v>
      </c>
      <c r="D170" s="17">
        <f t="shared" si="24"/>
        <v>25</v>
      </c>
      <c r="E170" s="199"/>
      <c r="F170" s="199"/>
      <c r="G170" s="195"/>
    </row>
    <row r="171" spans="1:7">
      <c r="A171" s="203"/>
      <c r="B171" s="36">
        <f t="shared" si="31"/>
        <v>19</v>
      </c>
      <c r="C171" s="37">
        <v>42174</v>
      </c>
      <c r="D171" s="17">
        <f t="shared" si="24"/>
        <v>25</v>
      </c>
      <c r="E171" s="199"/>
      <c r="F171" s="199"/>
      <c r="G171" s="195"/>
    </row>
    <row r="172" spans="1:7">
      <c r="A172" s="203"/>
      <c r="B172" s="34">
        <f t="shared" si="31"/>
        <v>20</v>
      </c>
      <c r="C172" s="35">
        <v>42175</v>
      </c>
      <c r="D172" s="17">
        <f t="shared" si="24"/>
        <v>25</v>
      </c>
      <c r="E172" s="199"/>
      <c r="F172" s="199"/>
      <c r="G172" s="195"/>
    </row>
    <row r="173" spans="1:7">
      <c r="A173" s="203"/>
      <c r="B173" s="34">
        <f t="shared" si="31"/>
        <v>21</v>
      </c>
      <c r="C173" s="35">
        <v>42176</v>
      </c>
      <c r="D173" s="17">
        <f t="shared" si="24"/>
        <v>25</v>
      </c>
      <c r="E173" s="199"/>
      <c r="F173" s="199"/>
      <c r="G173" s="195"/>
    </row>
    <row r="174" spans="1:7">
      <c r="A174" s="203"/>
      <c r="B174" s="36">
        <f t="shared" si="31"/>
        <v>22</v>
      </c>
      <c r="C174" s="37">
        <v>42177</v>
      </c>
      <c r="D174" s="17">
        <f t="shared" si="24"/>
        <v>26</v>
      </c>
      <c r="E174" s="198">
        <f t="shared" ref="E174" si="36">C174</f>
        <v>42177</v>
      </c>
      <c r="F174" s="198">
        <f t="shared" ref="F174" si="37">C180</f>
        <v>42183</v>
      </c>
      <c r="G174" s="195">
        <v>24</v>
      </c>
    </row>
    <row r="175" spans="1:7">
      <c r="A175" s="203"/>
      <c r="B175" s="36">
        <f t="shared" si="31"/>
        <v>23</v>
      </c>
      <c r="C175" s="37">
        <v>42178</v>
      </c>
      <c r="D175" s="17">
        <f t="shared" si="24"/>
        <v>26</v>
      </c>
      <c r="E175" s="199"/>
      <c r="F175" s="199"/>
      <c r="G175" s="195"/>
    </row>
    <row r="176" spans="1:7">
      <c r="A176" s="203"/>
      <c r="B176" s="36">
        <f t="shared" si="31"/>
        <v>24</v>
      </c>
      <c r="C176" s="37">
        <v>42179</v>
      </c>
      <c r="D176" s="17">
        <f t="shared" si="24"/>
        <v>26</v>
      </c>
      <c r="E176" s="199"/>
      <c r="F176" s="199"/>
      <c r="G176" s="195"/>
    </row>
    <row r="177" spans="1:7">
      <c r="A177" s="203"/>
      <c r="B177" s="36">
        <f t="shared" si="31"/>
        <v>25</v>
      </c>
      <c r="C177" s="37">
        <v>42180</v>
      </c>
      <c r="D177" s="17">
        <f t="shared" si="24"/>
        <v>26</v>
      </c>
      <c r="E177" s="199"/>
      <c r="F177" s="199"/>
      <c r="G177" s="195"/>
    </row>
    <row r="178" spans="1:7">
      <c r="A178" s="203"/>
      <c r="B178" s="36">
        <f t="shared" si="31"/>
        <v>26</v>
      </c>
      <c r="C178" s="37">
        <v>42181</v>
      </c>
      <c r="D178" s="17">
        <f t="shared" si="24"/>
        <v>26</v>
      </c>
      <c r="E178" s="199"/>
      <c r="F178" s="199"/>
      <c r="G178" s="195"/>
    </row>
    <row r="179" spans="1:7">
      <c r="A179" s="203"/>
      <c r="B179" s="34">
        <f t="shared" si="31"/>
        <v>27</v>
      </c>
      <c r="C179" s="35">
        <v>42182</v>
      </c>
      <c r="D179" s="17">
        <f t="shared" si="24"/>
        <v>26</v>
      </c>
      <c r="E179" s="199"/>
      <c r="F179" s="199"/>
      <c r="G179" s="195"/>
    </row>
    <row r="180" spans="1:7">
      <c r="A180" s="203"/>
      <c r="B180" s="34">
        <f t="shared" si="31"/>
        <v>28</v>
      </c>
      <c r="C180" s="35">
        <v>42183</v>
      </c>
      <c r="D180" s="17">
        <f t="shared" si="24"/>
        <v>26</v>
      </c>
      <c r="E180" s="199"/>
      <c r="F180" s="199"/>
      <c r="G180" s="195"/>
    </row>
    <row r="181" spans="1:7">
      <c r="A181" s="203"/>
      <c r="B181" s="36">
        <f t="shared" si="31"/>
        <v>29</v>
      </c>
      <c r="C181" s="37">
        <v>42184</v>
      </c>
      <c r="D181" s="17">
        <f t="shared" si="24"/>
        <v>27</v>
      </c>
      <c r="E181" s="198">
        <f t="shared" ref="E181" si="38">C181</f>
        <v>42184</v>
      </c>
      <c r="F181" s="198">
        <f t="shared" ref="F181" si="39">C187</f>
        <v>42190</v>
      </c>
      <c r="G181" s="195">
        <v>25</v>
      </c>
    </row>
    <row r="182" spans="1:7">
      <c r="A182" s="203"/>
      <c r="B182" s="36">
        <f t="shared" si="31"/>
        <v>30</v>
      </c>
      <c r="C182" s="37">
        <v>42185</v>
      </c>
      <c r="D182" s="17">
        <f t="shared" si="24"/>
        <v>27</v>
      </c>
      <c r="E182" s="199"/>
      <c r="F182" s="199"/>
      <c r="G182" s="195"/>
    </row>
    <row r="183" spans="1:7">
      <c r="A183" s="201" t="s">
        <v>72</v>
      </c>
      <c r="B183" s="36">
        <v>1</v>
      </c>
      <c r="C183" s="37">
        <v>42186</v>
      </c>
      <c r="D183" s="17">
        <f t="shared" si="24"/>
        <v>27</v>
      </c>
      <c r="E183" s="199"/>
      <c r="F183" s="199"/>
      <c r="G183" s="195"/>
    </row>
    <row r="184" spans="1:7">
      <c r="A184" s="201"/>
      <c r="B184" s="36">
        <f t="shared" ref="B184:B212" si="40">SUM(B183,1)</f>
        <v>2</v>
      </c>
      <c r="C184" s="37">
        <v>42187</v>
      </c>
      <c r="D184" s="17">
        <f t="shared" si="24"/>
        <v>27</v>
      </c>
      <c r="E184" s="199"/>
      <c r="F184" s="199"/>
      <c r="G184" s="195"/>
    </row>
    <row r="185" spans="1:7">
      <c r="A185" s="201"/>
      <c r="B185" s="36">
        <f t="shared" si="40"/>
        <v>3</v>
      </c>
      <c r="C185" s="37">
        <v>42188</v>
      </c>
      <c r="D185" s="17">
        <f t="shared" si="24"/>
        <v>27</v>
      </c>
      <c r="E185" s="199"/>
      <c r="F185" s="199"/>
      <c r="G185" s="195"/>
    </row>
    <row r="186" spans="1:7">
      <c r="A186" s="201"/>
      <c r="B186" s="34">
        <f t="shared" si="40"/>
        <v>4</v>
      </c>
      <c r="C186" s="35">
        <v>42189</v>
      </c>
      <c r="D186" s="17">
        <f t="shared" si="24"/>
        <v>27</v>
      </c>
      <c r="E186" s="199"/>
      <c r="F186" s="199"/>
      <c r="G186" s="195"/>
    </row>
    <row r="187" spans="1:7">
      <c r="A187" s="201"/>
      <c r="B187" s="34">
        <f t="shared" si="40"/>
        <v>5</v>
      </c>
      <c r="C187" s="35">
        <v>42190</v>
      </c>
      <c r="D187" s="17">
        <f t="shared" si="24"/>
        <v>27</v>
      </c>
      <c r="E187" s="199"/>
      <c r="F187" s="199"/>
      <c r="G187" s="195"/>
    </row>
    <row r="188" spans="1:7">
      <c r="A188" s="201"/>
      <c r="B188" s="36">
        <f t="shared" si="40"/>
        <v>6</v>
      </c>
      <c r="C188" s="37">
        <v>42191</v>
      </c>
      <c r="D188" s="17">
        <f t="shared" si="24"/>
        <v>28</v>
      </c>
      <c r="E188" s="198">
        <f t="shared" ref="E188" si="41">C188</f>
        <v>42191</v>
      </c>
      <c r="F188" s="198">
        <f t="shared" ref="F188" si="42">C194</f>
        <v>42197</v>
      </c>
      <c r="G188" s="195">
        <v>26</v>
      </c>
    </row>
    <row r="189" spans="1:7">
      <c r="A189" s="201"/>
      <c r="B189" s="36">
        <f t="shared" si="40"/>
        <v>7</v>
      </c>
      <c r="C189" s="37">
        <v>42192</v>
      </c>
      <c r="D189" s="17">
        <f t="shared" si="24"/>
        <v>28</v>
      </c>
      <c r="E189" s="199"/>
      <c r="F189" s="199"/>
      <c r="G189" s="195"/>
    </row>
    <row r="190" spans="1:7">
      <c r="A190" s="201"/>
      <c r="B190" s="36">
        <f t="shared" si="40"/>
        <v>8</v>
      </c>
      <c r="C190" s="37">
        <v>42193</v>
      </c>
      <c r="D190" s="17">
        <f t="shared" si="24"/>
        <v>28</v>
      </c>
      <c r="E190" s="199"/>
      <c r="F190" s="199"/>
      <c r="G190" s="195"/>
    </row>
    <row r="191" spans="1:7">
      <c r="A191" s="201"/>
      <c r="B191" s="36">
        <f t="shared" si="40"/>
        <v>9</v>
      </c>
      <c r="C191" s="37">
        <v>42194</v>
      </c>
      <c r="D191" s="17">
        <f t="shared" si="24"/>
        <v>28</v>
      </c>
      <c r="E191" s="199"/>
      <c r="F191" s="199"/>
      <c r="G191" s="195"/>
    </row>
    <row r="192" spans="1:7">
      <c r="A192" s="201"/>
      <c r="B192" s="36">
        <f t="shared" si="40"/>
        <v>10</v>
      </c>
      <c r="C192" s="37">
        <v>42195</v>
      </c>
      <c r="D192" s="17">
        <f t="shared" si="24"/>
        <v>28</v>
      </c>
      <c r="E192" s="199"/>
      <c r="F192" s="199"/>
      <c r="G192" s="195"/>
    </row>
    <row r="193" spans="1:7">
      <c r="A193" s="201"/>
      <c r="B193" s="34">
        <f t="shared" si="40"/>
        <v>11</v>
      </c>
      <c r="C193" s="35">
        <v>42196</v>
      </c>
      <c r="D193" s="17">
        <f t="shared" si="24"/>
        <v>28</v>
      </c>
      <c r="E193" s="199"/>
      <c r="F193" s="199"/>
      <c r="G193" s="195"/>
    </row>
    <row r="194" spans="1:7">
      <c r="A194" s="201"/>
      <c r="B194" s="34">
        <f t="shared" si="40"/>
        <v>12</v>
      </c>
      <c r="C194" s="35">
        <v>42197</v>
      </c>
      <c r="D194" s="17">
        <f t="shared" si="24"/>
        <v>28</v>
      </c>
      <c r="E194" s="199"/>
      <c r="F194" s="199"/>
      <c r="G194" s="195"/>
    </row>
    <row r="195" spans="1:7">
      <c r="A195" s="201"/>
      <c r="B195" s="36">
        <f t="shared" si="40"/>
        <v>13</v>
      </c>
      <c r="C195" s="37">
        <v>42198</v>
      </c>
      <c r="D195" s="17">
        <f t="shared" ref="D195:D258" si="43">WEEKNUM(C195-1)</f>
        <v>29</v>
      </c>
      <c r="E195" s="198">
        <f t="shared" ref="E195" si="44">C195</f>
        <v>42198</v>
      </c>
      <c r="F195" s="198">
        <f t="shared" ref="F195" si="45">C201</f>
        <v>42204</v>
      </c>
      <c r="G195" s="195">
        <v>27</v>
      </c>
    </row>
    <row r="196" spans="1:7">
      <c r="A196" s="201"/>
      <c r="B196" s="36">
        <f t="shared" si="40"/>
        <v>14</v>
      </c>
      <c r="C196" s="37">
        <v>42199</v>
      </c>
      <c r="D196" s="17">
        <f t="shared" si="43"/>
        <v>29</v>
      </c>
      <c r="E196" s="199"/>
      <c r="F196" s="199"/>
      <c r="G196" s="195"/>
    </row>
    <row r="197" spans="1:7">
      <c r="A197" s="201"/>
      <c r="B197" s="36">
        <f t="shared" si="40"/>
        <v>15</v>
      </c>
      <c r="C197" s="37">
        <v>42200</v>
      </c>
      <c r="D197" s="17">
        <f t="shared" si="43"/>
        <v>29</v>
      </c>
      <c r="E197" s="199"/>
      <c r="F197" s="199"/>
      <c r="G197" s="195"/>
    </row>
    <row r="198" spans="1:7">
      <c r="A198" s="201"/>
      <c r="B198" s="36">
        <f t="shared" si="40"/>
        <v>16</v>
      </c>
      <c r="C198" s="37">
        <v>42201</v>
      </c>
      <c r="D198" s="17">
        <f t="shared" si="43"/>
        <v>29</v>
      </c>
      <c r="E198" s="199"/>
      <c r="F198" s="199"/>
      <c r="G198" s="195"/>
    </row>
    <row r="199" spans="1:7">
      <c r="A199" s="201"/>
      <c r="B199" s="36">
        <f t="shared" si="40"/>
        <v>17</v>
      </c>
      <c r="C199" s="37">
        <v>42202</v>
      </c>
      <c r="D199" s="17">
        <f t="shared" si="43"/>
        <v>29</v>
      </c>
      <c r="E199" s="199"/>
      <c r="F199" s="199"/>
      <c r="G199" s="195"/>
    </row>
    <row r="200" spans="1:7">
      <c r="A200" s="201"/>
      <c r="B200" s="34">
        <f t="shared" si="40"/>
        <v>18</v>
      </c>
      <c r="C200" s="35">
        <v>42203</v>
      </c>
      <c r="D200" s="17">
        <f t="shared" si="43"/>
        <v>29</v>
      </c>
      <c r="E200" s="199"/>
      <c r="F200" s="199"/>
      <c r="G200" s="195"/>
    </row>
    <row r="201" spans="1:7">
      <c r="A201" s="201"/>
      <c r="B201" s="34">
        <f t="shared" si="40"/>
        <v>19</v>
      </c>
      <c r="C201" s="35">
        <v>42204</v>
      </c>
      <c r="D201" s="17">
        <f t="shared" si="43"/>
        <v>29</v>
      </c>
      <c r="E201" s="199"/>
      <c r="F201" s="199"/>
      <c r="G201" s="195"/>
    </row>
    <row r="202" spans="1:7">
      <c r="A202" s="201"/>
      <c r="B202" s="36">
        <f t="shared" si="40"/>
        <v>20</v>
      </c>
      <c r="C202" s="37">
        <v>42205</v>
      </c>
      <c r="D202" s="17">
        <f t="shared" si="43"/>
        <v>30</v>
      </c>
      <c r="E202" s="198">
        <f t="shared" ref="E202" si="46">C202</f>
        <v>42205</v>
      </c>
      <c r="F202" s="198">
        <f t="shared" ref="F202" si="47">C208</f>
        <v>42211</v>
      </c>
      <c r="G202" s="195">
        <v>28</v>
      </c>
    </row>
    <row r="203" spans="1:7">
      <c r="A203" s="201"/>
      <c r="B203" s="36">
        <f t="shared" si="40"/>
        <v>21</v>
      </c>
      <c r="C203" s="37">
        <v>42206</v>
      </c>
      <c r="D203" s="17">
        <f t="shared" si="43"/>
        <v>30</v>
      </c>
      <c r="E203" s="199"/>
      <c r="F203" s="199"/>
      <c r="G203" s="195"/>
    </row>
    <row r="204" spans="1:7">
      <c r="A204" s="201"/>
      <c r="B204" s="36">
        <f t="shared" si="40"/>
        <v>22</v>
      </c>
      <c r="C204" s="37">
        <v>42207</v>
      </c>
      <c r="D204" s="17">
        <f t="shared" si="43"/>
        <v>30</v>
      </c>
      <c r="E204" s="199"/>
      <c r="F204" s="199"/>
      <c r="G204" s="195"/>
    </row>
    <row r="205" spans="1:7">
      <c r="A205" s="201"/>
      <c r="B205" s="36">
        <f t="shared" si="40"/>
        <v>23</v>
      </c>
      <c r="C205" s="37">
        <v>42208</v>
      </c>
      <c r="D205" s="17">
        <f t="shared" si="43"/>
        <v>30</v>
      </c>
      <c r="E205" s="199"/>
      <c r="F205" s="199"/>
      <c r="G205" s="195"/>
    </row>
    <row r="206" spans="1:7">
      <c r="A206" s="201"/>
      <c r="B206" s="36">
        <f t="shared" si="40"/>
        <v>24</v>
      </c>
      <c r="C206" s="37">
        <v>42209</v>
      </c>
      <c r="D206" s="17">
        <f t="shared" si="43"/>
        <v>30</v>
      </c>
      <c r="E206" s="199"/>
      <c r="F206" s="199"/>
      <c r="G206" s="195"/>
    </row>
    <row r="207" spans="1:7">
      <c r="A207" s="201"/>
      <c r="B207" s="34">
        <f t="shared" si="40"/>
        <v>25</v>
      </c>
      <c r="C207" s="35">
        <v>42210</v>
      </c>
      <c r="D207" s="17">
        <f t="shared" si="43"/>
        <v>30</v>
      </c>
      <c r="E207" s="199"/>
      <c r="F207" s="199"/>
      <c r="G207" s="195"/>
    </row>
    <row r="208" spans="1:7">
      <c r="A208" s="201"/>
      <c r="B208" s="34">
        <f t="shared" si="40"/>
        <v>26</v>
      </c>
      <c r="C208" s="35">
        <v>42211</v>
      </c>
      <c r="D208" s="17">
        <f t="shared" si="43"/>
        <v>30</v>
      </c>
      <c r="E208" s="199"/>
      <c r="F208" s="199"/>
      <c r="G208" s="195"/>
    </row>
    <row r="209" spans="1:7">
      <c r="A209" s="201"/>
      <c r="B209" s="36">
        <f t="shared" si="40"/>
        <v>27</v>
      </c>
      <c r="C209" s="37">
        <v>42212</v>
      </c>
      <c r="D209" s="17">
        <f t="shared" si="43"/>
        <v>31</v>
      </c>
      <c r="E209" s="198">
        <f t="shared" ref="E209" si="48">C209</f>
        <v>42212</v>
      </c>
      <c r="F209" s="198">
        <f t="shared" ref="F209" si="49">C215</f>
        <v>42218</v>
      </c>
      <c r="G209" s="195">
        <v>29</v>
      </c>
    </row>
    <row r="210" spans="1:7">
      <c r="A210" s="201"/>
      <c r="B210" s="36">
        <f t="shared" si="40"/>
        <v>28</v>
      </c>
      <c r="C210" s="37">
        <v>42213</v>
      </c>
      <c r="D210" s="17">
        <f t="shared" si="43"/>
        <v>31</v>
      </c>
      <c r="E210" s="199"/>
      <c r="F210" s="199"/>
      <c r="G210" s="195"/>
    </row>
    <row r="211" spans="1:7">
      <c r="A211" s="201"/>
      <c r="B211" s="36">
        <f t="shared" si="40"/>
        <v>29</v>
      </c>
      <c r="C211" s="37">
        <v>42214</v>
      </c>
      <c r="D211" s="17">
        <f t="shared" si="43"/>
        <v>31</v>
      </c>
      <c r="E211" s="199"/>
      <c r="F211" s="199"/>
      <c r="G211" s="195"/>
    </row>
    <row r="212" spans="1:7">
      <c r="A212" s="201"/>
      <c r="B212" s="36">
        <f t="shared" si="40"/>
        <v>30</v>
      </c>
      <c r="C212" s="37">
        <v>42215</v>
      </c>
      <c r="D212" s="17">
        <f t="shared" si="43"/>
        <v>31</v>
      </c>
      <c r="E212" s="199"/>
      <c r="F212" s="199"/>
      <c r="G212" s="195"/>
    </row>
    <row r="213" spans="1:7">
      <c r="A213" s="201"/>
      <c r="B213" s="36">
        <v>31</v>
      </c>
      <c r="C213" s="37">
        <v>42216</v>
      </c>
      <c r="D213" s="17">
        <f t="shared" si="43"/>
        <v>31</v>
      </c>
      <c r="E213" s="199"/>
      <c r="F213" s="199"/>
      <c r="G213" s="195"/>
    </row>
    <row r="214" spans="1:7">
      <c r="A214" s="200" t="s">
        <v>73</v>
      </c>
      <c r="B214" s="34">
        <v>1</v>
      </c>
      <c r="C214" s="35">
        <v>42217</v>
      </c>
      <c r="D214" s="17">
        <f t="shared" si="43"/>
        <v>31</v>
      </c>
      <c r="E214" s="199"/>
      <c r="F214" s="199"/>
      <c r="G214" s="195"/>
    </row>
    <row r="215" spans="1:7">
      <c r="A215" s="200"/>
      <c r="B215" s="34">
        <f t="shared" ref="B215:B242" si="50">SUM(B214,1)</f>
        <v>2</v>
      </c>
      <c r="C215" s="35">
        <v>42218</v>
      </c>
      <c r="D215" s="17">
        <f t="shared" si="43"/>
        <v>31</v>
      </c>
      <c r="E215" s="199"/>
      <c r="F215" s="199"/>
      <c r="G215" s="195"/>
    </row>
    <row r="216" spans="1:7">
      <c r="A216" s="200"/>
      <c r="B216" s="36">
        <f t="shared" si="50"/>
        <v>3</v>
      </c>
      <c r="C216" s="37">
        <v>42219</v>
      </c>
      <c r="D216" s="17">
        <f t="shared" si="43"/>
        <v>32</v>
      </c>
      <c r="E216" s="198">
        <f t="shared" ref="E216" si="51">C216</f>
        <v>42219</v>
      </c>
      <c r="F216" s="198">
        <f t="shared" ref="F216" si="52">C222</f>
        <v>42225</v>
      </c>
      <c r="G216" s="195">
        <v>30</v>
      </c>
    </row>
    <row r="217" spans="1:7">
      <c r="A217" s="200"/>
      <c r="B217" s="36">
        <f t="shared" si="50"/>
        <v>4</v>
      </c>
      <c r="C217" s="37">
        <v>42220</v>
      </c>
      <c r="D217" s="17">
        <f t="shared" si="43"/>
        <v>32</v>
      </c>
      <c r="E217" s="199"/>
      <c r="F217" s="199"/>
      <c r="G217" s="195"/>
    </row>
    <row r="218" spans="1:7">
      <c r="A218" s="200"/>
      <c r="B218" s="36">
        <f t="shared" si="50"/>
        <v>5</v>
      </c>
      <c r="C218" s="37">
        <v>42221</v>
      </c>
      <c r="D218" s="17">
        <f t="shared" si="43"/>
        <v>32</v>
      </c>
      <c r="E218" s="199"/>
      <c r="F218" s="199"/>
      <c r="G218" s="195"/>
    </row>
    <row r="219" spans="1:7">
      <c r="A219" s="200"/>
      <c r="B219" s="36">
        <f t="shared" si="50"/>
        <v>6</v>
      </c>
      <c r="C219" s="37">
        <v>42222</v>
      </c>
      <c r="D219" s="17">
        <f t="shared" si="43"/>
        <v>32</v>
      </c>
      <c r="E219" s="199"/>
      <c r="F219" s="199"/>
      <c r="G219" s="195"/>
    </row>
    <row r="220" spans="1:7">
      <c r="A220" s="200"/>
      <c r="B220" s="36">
        <f t="shared" si="50"/>
        <v>7</v>
      </c>
      <c r="C220" s="37">
        <v>42223</v>
      </c>
      <c r="D220" s="17">
        <f t="shared" si="43"/>
        <v>32</v>
      </c>
      <c r="E220" s="199"/>
      <c r="F220" s="199"/>
      <c r="G220" s="195"/>
    </row>
    <row r="221" spans="1:7">
      <c r="A221" s="200"/>
      <c r="B221" s="34">
        <f t="shared" si="50"/>
        <v>8</v>
      </c>
      <c r="C221" s="35">
        <v>42224</v>
      </c>
      <c r="D221" s="17">
        <f t="shared" si="43"/>
        <v>32</v>
      </c>
      <c r="E221" s="199"/>
      <c r="F221" s="199"/>
      <c r="G221" s="195"/>
    </row>
    <row r="222" spans="1:7">
      <c r="A222" s="200"/>
      <c r="B222" s="34">
        <f t="shared" si="50"/>
        <v>9</v>
      </c>
      <c r="C222" s="35">
        <v>42225</v>
      </c>
      <c r="D222" s="17">
        <f t="shared" si="43"/>
        <v>32</v>
      </c>
      <c r="E222" s="199"/>
      <c r="F222" s="199"/>
      <c r="G222" s="195"/>
    </row>
    <row r="223" spans="1:7">
      <c r="A223" s="200"/>
      <c r="B223" s="36">
        <f t="shared" si="50"/>
        <v>10</v>
      </c>
      <c r="C223" s="37">
        <v>42226</v>
      </c>
      <c r="D223" s="17">
        <f t="shared" si="43"/>
        <v>33</v>
      </c>
      <c r="E223" s="198">
        <f t="shared" ref="E223" si="53">C223</f>
        <v>42226</v>
      </c>
      <c r="F223" s="198">
        <f t="shared" ref="F223" si="54">C229</f>
        <v>42232</v>
      </c>
      <c r="G223" s="195">
        <v>31</v>
      </c>
    </row>
    <row r="224" spans="1:7">
      <c r="A224" s="200"/>
      <c r="B224" s="36">
        <f t="shared" si="50"/>
        <v>11</v>
      </c>
      <c r="C224" s="37">
        <v>42227</v>
      </c>
      <c r="D224" s="17">
        <f t="shared" si="43"/>
        <v>33</v>
      </c>
      <c r="E224" s="199"/>
      <c r="F224" s="199"/>
      <c r="G224" s="195"/>
    </row>
    <row r="225" spans="1:7">
      <c r="A225" s="200"/>
      <c r="B225" s="36">
        <f t="shared" si="50"/>
        <v>12</v>
      </c>
      <c r="C225" s="37">
        <v>42228</v>
      </c>
      <c r="D225" s="17">
        <f t="shared" si="43"/>
        <v>33</v>
      </c>
      <c r="E225" s="199"/>
      <c r="F225" s="199"/>
      <c r="G225" s="195"/>
    </row>
    <row r="226" spans="1:7">
      <c r="A226" s="200"/>
      <c r="B226" s="36">
        <f t="shared" si="50"/>
        <v>13</v>
      </c>
      <c r="C226" s="37">
        <v>42229</v>
      </c>
      <c r="D226" s="17">
        <f t="shared" si="43"/>
        <v>33</v>
      </c>
      <c r="E226" s="199"/>
      <c r="F226" s="199"/>
      <c r="G226" s="195"/>
    </row>
    <row r="227" spans="1:7">
      <c r="A227" s="200"/>
      <c r="B227" s="36">
        <f t="shared" si="50"/>
        <v>14</v>
      </c>
      <c r="C227" s="37">
        <v>42230</v>
      </c>
      <c r="D227" s="17">
        <f t="shared" si="43"/>
        <v>33</v>
      </c>
      <c r="E227" s="199"/>
      <c r="F227" s="199"/>
      <c r="G227" s="195"/>
    </row>
    <row r="228" spans="1:7">
      <c r="A228" s="200"/>
      <c r="B228" s="34">
        <f t="shared" si="50"/>
        <v>15</v>
      </c>
      <c r="C228" s="35">
        <v>42231</v>
      </c>
      <c r="D228" s="17">
        <f t="shared" si="43"/>
        <v>33</v>
      </c>
      <c r="E228" s="199"/>
      <c r="F228" s="199"/>
      <c r="G228" s="195"/>
    </row>
    <row r="229" spans="1:7">
      <c r="A229" s="200"/>
      <c r="B229" s="34">
        <f t="shared" si="50"/>
        <v>16</v>
      </c>
      <c r="C229" s="35">
        <v>42232</v>
      </c>
      <c r="D229" s="17">
        <f t="shared" si="43"/>
        <v>33</v>
      </c>
      <c r="E229" s="199"/>
      <c r="F229" s="199"/>
      <c r="G229" s="195"/>
    </row>
    <row r="230" spans="1:7">
      <c r="A230" s="200"/>
      <c r="B230" s="36">
        <f t="shared" si="50"/>
        <v>17</v>
      </c>
      <c r="C230" s="37">
        <v>42233</v>
      </c>
      <c r="D230" s="17">
        <f t="shared" si="43"/>
        <v>34</v>
      </c>
      <c r="E230" s="198">
        <f t="shared" ref="E230" si="55">C230</f>
        <v>42233</v>
      </c>
      <c r="F230" s="198">
        <f t="shared" ref="F230" si="56">C236</f>
        <v>42239</v>
      </c>
      <c r="G230" s="195">
        <v>32</v>
      </c>
    </row>
    <row r="231" spans="1:7">
      <c r="A231" s="200"/>
      <c r="B231" s="36">
        <f t="shared" si="50"/>
        <v>18</v>
      </c>
      <c r="C231" s="37">
        <v>42234</v>
      </c>
      <c r="D231" s="17">
        <f t="shared" si="43"/>
        <v>34</v>
      </c>
      <c r="E231" s="199"/>
      <c r="F231" s="199"/>
      <c r="G231" s="195"/>
    </row>
    <row r="232" spans="1:7">
      <c r="A232" s="200"/>
      <c r="B232" s="36">
        <f t="shared" si="50"/>
        <v>19</v>
      </c>
      <c r="C232" s="37">
        <v>42235</v>
      </c>
      <c r="D232" s="17">
        <f t="shared" si="43"/>
        <v>34</v>
      </c>
      <c r="E232" s="199"/>
      <c r="F232" s="199"/>
      <c r="G232" s="195"/>
    </row>
    <row r="233" spans="1:7">
      <c r="A233" s="200"/>
      <c r="B233" s="36">
        <f t="shared" si="50"/>
        <v>20</v>
      </c>
      <c r="C233" s="37">
        <v>42236</v>
      </c>
      <c r="D233" s="17">
        <f t="shared" si="43"/>
        <v>34</v>
      </c>
      <c r="E233" s="199"/>
      <c r="F233" s="199"/>
      <c r="G233" s="195"/>
    </row>
    <row r="234" spans="1:7">
      <c r="A234" s="200"/>
      <c r="B234" s="36">
        <f t="shared" si="50"/>
        <v>21</v>
      </c>
      <c r="C234" s="37">
        <v>42237</v>
      </c>
      <c r="D234" s="17">
        <f t="shared" si="43"/>
        <v>34</v>
      </c>
      <c r="E234" s="199"/>
      <c r="F234" s="199"/>
      <c r="G234" s="195"/>
    </row>
    <row r="235" spans="1:7">
      <c r="A235" s="200"/>
      <c r="B235" s="34">
        <f t="shared" si="50"/>
        <v>22</v>
      </c>
      <c r="C235" s="35">
        <v>42238</v>
      </c>
      <c r="D235" s="17">
        <f t="shared" si="43"/>
        <v>34</v>
      </c>
      <c r="E235" s="199"/>
      <c r="F235" s="199"/>
      <c r="G235" s="195"/>
    </row>
    <row r="236" spans="1:7">
      <c r="A236" s="200"/>
      <c r="B236" s="34">
        <f t="shared" si="50"/>
        <v>23</v>
      </c>
      <c r="C236" s="35">
        <v>42239</v>
      </c>
      <c r="D236" s="17">
        <f t="shared" si="43"/>
        <v>34</v>
      </c>
      <c r="E236" s="199"/>
      <c r="F236" s="199"/>
      <c r="G236" s="195"/>
    </row>
    <row r="237" spans="1:7">
      <c r="A237" s="200"/>
      <c r="B237" s="36">
        <f t="shared" si="50"/>
        <v>24</v>
      </c>
      <c r="C237" s="37">
        <v>42240</v>
      </c>
      <c r="D237" s="17">
        <f t="shared" si="43"/>
        <v>35</v>
      </c>
      <c r="E237" s="198">
        <f t="shared" ref="E237" si="57">C237</f>
        <v>42240</v>
      </c>
      <c r="F237" s="198">
        <f t="shared" ref="F237" si="58">C243</f>
        <v>42246</v>
      </c>
      <c r="G237" s="195">
        <v>33</v>
      </c>
    </row>
    <row r="238" spans="1:7">
      <c r="A238" s="200"/>
      <c r="B238" s="36">
        <f t="shared" si="50"/>
        <v>25</v>
      </c>
      <c r="C238" s="37">
        <v>42241</v>
      </c>
      <c r="D238" s="17">
        <f t="shared" si="43"/>
        <v>35</v>
      </c>
      <c r="E238" s="199"/>
      <c r="F238" s="199"/>
      <c r="G238" s="195"/>
    </row>
    <row r="239" spans="1:7">
      <c r="A239" s="200"/>
      <c r="B239" s="36">
        <f t="shared" si="50"/>
        <v>26</v>
      </c>
      <c r="C239" s="37">
        <v>42242</v>
      </c>
      <c r="D239" s="17">
        <f t="shared" si="43"/>
        <v>35</v>
      </c>
      <c r="E239" s="199"/>
      <c r="F239" s="199"/>
      <c r="G239" s="195"/>
    </row>
    <row r="240" spans="1:7">
      <c r="A240" s="200"/>
      <c r="B240" s="36">
        <f t="shared" si="50"/>
        <v>27</v>
      </c>
      <c r="C240" s="37">
        <v>42243</v>
      </c>
      <c r="D240" s="17">
        <f t="shared" si="43"/>
        <v>35</v>
      </c>
      <c r="E240" s="199"/>
      <c r="F240" s="199"/>
      <c r="G240" s="195"/>
    </row>
    <row r="241" spans="1:7">
      <c r="A241" s="200"/>
      <c r="B241" s="36">
        <f t="shared" si="50"/>
        <v>28</v>
      </c>
      <c r="C241" s="37">
        <v>42244</v>
      </c>
      <c r="D241" s="17">
        <f t="shared" si="43"/>
        <v>35</v>
      </c>
      <c r="E241" s="199"/>
      <c r="F241" s="199"/>
      <c r="G241" s="195"/>
    </row>
    <row r="242" spans="1:7">
      <c r="A242" s="200"/>
      <c r="B242" s="34">
        <f t="shared" si="50"/>
        <v>29</v>
      </c>
      <c r="C242" s="35">
        <v>42245</v>
      </c>
      <c r="D242" s="17">
        <f t="shared" si="43"/>
        <v>35</v>
      </c>
      <c r="E242" s="199"/>
      <c r="F242" s="199"/>
      <c r="G242" s="195"/>
    </row>
    <row r="243" spans="1:7">
      <c r="A243" s="200"/>
      <c r="B243" s="34">
        <v>30</v>
      </c>
      <c r="C243" s="35">
        <v>42246</v>
      </c>
      <c r="D243" s="17">
        <f t="shared" si="43"/>
        <v>35</v>
      </c>
      <c r="E243" s="199"/>
      <c r="F243" s="199"/>
      <c r="G243" s="195"/>
    </row>
    <row r="244" spans="1:7">
      <c r="A244" s="200"/>
      <c r="B244" s="36">
        <v>31</v>
      </c>
      <c r="C244" s="37">
        <v>42247</v>
      </c>
      <c r="D244" s="17">
        <f t="shared" si="43"/>
        <v>36</v>
      </c>
      <c r="E244" s="198">
        <f t="shared" ref="E244" si="59">C244</f>
        <v>42247</v>
      </c>
      <c r="F244" s="198">
        <f t="shared" ref="F244" si="60">C250</f>
        <v>42253</v>
      </c>
      <c r="G244" s="195">
        <v>34</v>
      </c>
    </row>
    <row r="245" spans="1:7">
      <c r="A245" s="201" t="s">
        <v>74</v>
      </c>
      <c r="B245" s="36">
        <v>1</v>
      </c>
      <c r="C245" s="37">
        <v>42248</v>
      </c>
      <c r="D245" s="17">
        <f t="shared" si="43"/>
        <v>36</v>
      </c>
      <c r="E245" s="199"/>
      <c r="F245" s="199"/>
      <c r="G245" s="195"/>
    </row>
    <row r="246" spans="1:7">
      <c r="A246" s="201"/>
      <c r="B246" s="36">
        <f t="shared" ref="B246:B274" si="61">SUM(B245,1)</f>
        <v>2</v>
      </c>
      <c r="C246" s="37">
        <v>42249</v>
      </c>
      <c r="D246" s="17">
        <f t="shared" si="43"/>
        <v>36</v>
      </c>
      <c r="E246" s="199"/>
      <c r="F246" s="199"/>
      <c r="G246" s="195"/>
    </row>
    <row r="247" spans="1:7">
      <c r="A247" s="201"/>
      <c r="B247" s="36">
        <f t="shared" si="61"/>
        <v>3</v>
      </c>
      <c r="C247" s="37">
        <v>42250</v>
      </c>
      <c r="D247" s="17">
        <f t="shared" si="43"/>
        <v>36</v>
      </c>
      <c r="E247" s="199"/>
      <c r="F247" s="199"/>
      <c r="G247" s="195"/>
    </row>
    <row r="248" spans="1:7">
      <c r="A248" s="201"/>
      <c r="B248" s="36">
        <f t="shared" si="61"/>
        <v>4</v>
      </c>
      <c r="C248" s="37">
        <v>42251</v>
      </c>
      <c r="D248" s="17">
        <f t="shared" si="43"/>
        <v>36</v>
      </c>
      <c r="E248" s="199"/>
      <c r="F248" s="199"/>
      <c r="G248" s="195"/>
    </row>
    <row r="249" spans="1:7">
      <c r="A249" s="201"/>
      <c r="B249" s="34">
        <f t="shared" si="61"/>
        <v>5</v>
      </c>
      <c r="C249" s="35">
        <v>42252</v>
      </c>
      <c r="D249" s="17">
        <f t="shared" si="43"/>
        <v>36</v>
      </c>
      <c r="E249" s="199"/>
      <c r="F249" s="199"/>
      <c r="G249" s="195"/>
    </row>
    <row r="250" spans="1:7">
      <c r="A250" s="201"/>
      <c r="B250" s="34">
        <f t="shared" si="61"/>
        <v>6</v>
      </c>
      <c r="C250" s="35">
        <v>42253</v>
      </c>
      <c r="D250" s="17">
        <f t="shared" si="43"/>
        <v>36</v>
      </c>
      <c r="E250" s="199"/>
      <c r="F250" s="199"/>
      <c r="G250" s="195"/>
    </row>
    <row r="251" spans="1:7">
      <c r="A251" s="201"/>
      <c r="B251" s="36">
        <f t="shared" si="61"/>
        <v>7</v>
      </c>
      <c r="C251" s="37">
        <v>42254</v>
      </c>
      <c r="D251" s="17">
        <f t="shared" si="43"/>
        <v>37</v>
      </c>
      <c r="E251" s="198">
        <f t="shared" ref="E251" si="62">C251</f>
        <v>42254</v>
      </c>
      <c r="F251" s="198">
        <f t="shared" ref="F251" si="63">C257</f>
        <v>42260</v>
      </c>
      <c r="G251" s="195">
        <v>35</v>
      </c>
    </row>
    <row r="252" spans="1:7">
      <c r="A252" s="201"/>
      <c r="B252" s="36">
        <f t="shared" si="61"/>
        <v>8</v>
      </c>
      <c r="C252" s="37">
        <v>42255</v>
      </c>
      <c r="D252" s="17">
        <f t="shared" si="43"/>
        <v>37</v>
      </c>
      <c r="E252" s="199"/>
      <c r="F252" s="199"/>
      <c r="G252" s="195"/>
    </row>
    <row r="253" spans="1:7">
      <c r="A253" s="201"/>
      <c r="B253" s="36">
        <f t="shared" si="61"/>
        <v>9</v>
      </c>
      <c r="C253" s="37">
        <v>42256</v>
      </c>
      <c r="D253" s="17">
        <f t="shared" si="43"/>
        <v>37</v>
      </c>
      <c r="E253" s="199"/>
      <c r="F253" s="199"/>
      <c r="G253" s="195"/>
    </row>
    <row r="254" spans="1:7">
      <c r="A254" s="201"/>
      <c r="B254" s="36">
        <f t="shared" si="61"/>
        <v>10</v>
      </c>
      <c r="C254" s="37">
        <v>42257</v>
      </c>
      <c r="D254" s="17">
        <f t="shared" si="43"/>
        <v>37</v>
      </c>
      <c r="E254" s="199"/>
      <c r="F254" s="199"/>
      <c r="G254" s="195"/>
    </row>
    <row r="255" spans="1:7">
      <c r="A255" s="201"/>
      <c r="B255" s="36">
        <f t="shared" si="61"/>
        <v>11</v>
      </c>
      <c r="C255" s="37">
        <v>42258</v>
      </c>
      <c r="D255" s="17">
        <f t="shared" si="43"/>
        <v>37</v>
      </c>
      <c r="E255" s="199"/>
      <c r="F255" s="199"/>
      <c r="G255" s="195"/>
    </row>
    <row r="256" spans="1:7">
      <c r="A256" s="201"/>
      <c r="B256" s="34">
        <f t="shared" si="61"/>
        <v>12</v>
      </c>
      <c r="C256" s="35">
        <v>42259</v>
      </c>
      <c r="D256" s="17">
        <f t="shared" si="43"/>
        <v>37</v>
      </c>
      <c r="E256" s="199"/>
      <c r="F256" s="199"/>
      <c r="G256" s="195"/>
    </row>
    <row r="257" spans="1:7">
      <c r="A257" s="201"/>
      <c r="B257" s="34">
        <f t="shared" si="61"/>
        <v>13</v>
      </c>
      <c r="C257" s="35">
        <v>42260</v>
      </c>
      <c r="D257" s="17">
        <f t="shared" si="43"/>
        <v>37</v>
      </c>
      <c r="E257" s="199"/>
      <c r="F257" s="199"/>
      <c r="G257" s="195"/>
    </row>
    <row r="258" spans="1:7">
      <c r="A258" s="201"/>
      <c r="B258" s="36">
        <f t="shared" si="61"/>
        <v>14</v>
      </c>
      <c r="C258" s="37">
        <v>42261</v>
      </c>
      <c r="D258" s="17">
        <f t="shared" si="43"/>
        <v>38</v>
      </c>
      <c r="E258" s="198">
        <f t="shared" ref="E258" si="64">C258</f>
        <v>42261</v>
      </c>
      <c r="F258" s="198">
        <f t="shared" ref="F258" si="65">C264</f>
        <v>42267</v>
      </c>
      <c r="G258" s="195">
        <v>36</v>
      </c>
    </row>
    <row r="259" spans="1:7">
      <c r="A259" s="201"/>
      <c r="B259" s="36">
        <f t="shared" si="61"/>
        <v>15</v>
      </c>
      <c r="C259" s="37">
        <v>42262</v>
      </c>
      <c r="D259" s="17">
        <f t="shared" ref="D259:D322" si="66">WEEKNUM(C259-1)</f>
        <v>38</v>
      </c>
      <c r="E259" s="199"/>
      <c r="F259" s="199"/>
      <c r="G259" s="195"/>
    </row>
    <row r="260" spans="1:7">
      <c r="A260" s="201"/>
      <c r="B260" s="36">
        <f t="shared" si="61"/>
        <v>16</v>
      </c>
      <c r="C260" s="37">
        <v>42263</v>
      </c>
      <c r="D260" s="17">
        <f t="shared" si="66"/>
        <v>38</v>
      </c>
      <c r="E260" s="199"/>
      <c r="F260" s="199"/>
      <c r="G260" s="195"/>
    </row>
    <row r="261" spans="1:7">
      <c r="A261" s="201"/>
      <c r="B261" s="36">
        <f t="shared" si="61"/>
        <v>17</v>
      </c>
      <c r="C261" s="37">
        <v>42264</v>
      </c>
      <c r="D261" s="17">
        <f t="shared" si="66"/>
        <v>38</v>
      </c>
      <c r="E261" s="199"/>
      <c r="F261" s="199"/>
      <c r="G261" s="195"/>
    </row>
    <row r="262" spans="1:7">
      <c r="A262" s="201"/>
      <c r="B262" s="36">
        <f t="shared" si="61"/>
        <v>18</v>
      </c>
      <c r="C262" s="37">
        <v>42265</v>
      </c>
      <c r="D262" s="17">
        <f t="shared" si="66"/>
        <v>38</v>
      </c>
      <c r="E262" s="199"/>
      <c r="F262" s="199"/>
      <c r="G262" s="195"/>
    </row>
    <row r="263" spans="1:7">
      <c r="A263" s="201"/>
      <c r="B263" s="34">
        <f t="shared" si="61"/>
        <v>19</v>
      </c>
      <c r="C263" s="35">
        <v>42266</v>
      </c>
      <c r="D263" s="17">
        <f t="shared" si="66"/>
        <v>38</v>
      </c>
      <c r="E263" s="199"/>
      <c r="F263" s="199"/>
      <c r="G263" s="195"/>
    </row>
    <row r="264" spans="1:7">
      <c r="A264" s="201"/>
      <c r="B264" s="34">
        <f t="shared" si="61"/>
        <v>20</v>
      </c>
      <c r="C264" s="35">
        <v>42267</v>
      </c>
      <c r="D264" s="17">
        <f t="shared" si="66"/>
        <v>38</v>
      </c>
      <c r="E264" s="199"/>
      <c r="F264" s="199"/>
      <c r="G264" s="195"/>
    </row>
    <row r="265" spans="1:7">
      <c r="A265" s="201"/>
      <c r="B265" s="36">
        <f t="shared" si="61"/>
        <v>21</v>
      </c>
      <c r="C265" s="37">
        <v>42268</v>
      </c>
      <c r="D265" s="17">
        <f t="shared" si="66"/>
        <v>39</v>
      </c>
      <c r="E265" s="198">
        <f t="shared" ref="E265" si="67">C265</f>
        <v>42268</v>
      </c>
      <c r="F265" s="198">
        <f t="shared" ref="F265" si="68">C271</f>
        <v>42274</v>
      </c>
      <c r="G265" s="195">
        <v>37</v>
      </c>
    </row>
    <row r="266" spans="1:7">
      <c r="A266" s="201"/>
      <c r="B266" s="36">
        <f t="shared" si="61"/>
        <v>22</v>
      </c>
      <c r="C266" s="37">
        <v>42269</v>
      </c>
      <c r="D266" s="17">
        <f t="shared" si="66"/>
        <v>39</v>
      </c>
      <c r="E266" s="199"/>
      <c r="F266" s="199"/>
      <c r="G266" s="195"/>
    </row>
    <row r="267" spans="1:7">
      <c r="A267" s="201"/>
      <c r="B267" s="36">
        <f t="shared" si="61"/>
        <v>23</v>
      </c>
      <c r="C267" s="37">
        <v>42270</v>
      </c>
      <c r="D267" s="17">
        <f t="shared" si="66"/>
        <v>39</v>
      </c>
      <c r="E267" s="199"/>
      <c r="F267" s="199"/>
      <c r="G267" s="195"/>
    </row>
    <row r="268" spans="1:7">
      <c r="A268" s="201"/>
      <c r="B268" s="36">
        <f t="shared" si="61"/>
        <v>24</v>
      </c>
      <c r="C268" s="37">
        <v>42271</v>
      </c>
      <c r="D268" s="17">
        <f t="shared" si="66"/>
        <v>39</v>
      </c>
      <c r="E268" s="199"/>
      <c r="F268" s="199"/>
      <c r="G268" s="195"/>
    </row>
    <row r="269" spans="1:7">
      <c r="A269" s="201"/>
      <c r="B269" s="36">
        <f t="shared" si="61"/>
        <v>25</v>
      </c>
      <c r="C269" s="37">
        <v>42272</v>
      </c>
      <c r="D269" s="17">
        <f t="shared" si="66"/>
        <v>39</v>
      </c>
      <c r="E269" s="199"/>
      <c r="F269" s="199"/>
      <c r="G269" s="195"/>
    </row>
    <row r="270" spans="1:7">
      <c r="A270" s="201"/>
      <c r="B270" s="34">
        <f t="shared" si="61"/>
        <v>26</v>
      </c>
      <c r="C270" s="35">
        <v>42273</v>
      </c>
      <c r="D270" s="17">
        <f t="shared" si="66"/>
        <v>39</v>
      </c>
      <c r="E270" s="199"/>
      <c r="F270" s="199"/>
      <c r="G270" s="195"/>
    </row>
    <row r="271" spans="1:7">
      <c r="A271" s="201"/>
      <c r="B271" s="34">
        <f t="shared" si="61"/>
        <v>27</v>
      </c>
      <c r="C271" s="35">
        <v>42274</v>
      </c>
      <c r="D271" s="17">
        <f t="shared" si="66"/>
        <v>39</v>
      </c>
      <c r="E271" s="199"/>
      <c r="F271" s="199"/>
      <c r="G271" s="195"/>
    </row>
    <row r="272" spans="1:7">
      <c r="A272" s="201"/>
      <c r="B272" s="36">
        <f t="shared" si="61"/>
        <v>28</v>
      </c>
      <c r="C272" s="37">
        <v>42275</v>
      </c>
      <c r="D272" s="17">
        <f t="shared" si="66"/>
        <v>40</v>
      </c>
      <c r="E272" s="198">
        <f t="shared" ref="E272" si="69">C272</f>
        <v>42275</v>
      </c>
      <c r="F272" s="198">
        <f t="shared" ref="F272" si="70">C278</f>
        <v>42281</v>
      </c>
      <c r="G272" s="195">
        <v>38</v>
      </c>
    </row>
    <row r="273" spans="1:7">
      <c r="A273" s="201"/>
      <c r="B273" s="36">
        <f t="shared" si="61"/>
        <v>29</v>
      </c>
      <c r="C273" s="37">
        <v>42276</v>
      </c>
      <c r="D273" s="17">
        <f t="shared" si="66"/>
        <v>40</v>
      </c>
      <c r="E273" s="199"/>
      <c r="F273" s="199"/>
      <c r="G273" s="195"/>
    </row>
    <row r="274" spans="1:7">
      <c r="A274" s="201"/>
      <c r="B274" s="36">
        <f t="shared" si="61"/>
        <v>30</v>
      </c>
      <c r="C274" s="37">
        <v>42277</v>
      </c>
      <c r="D274" s="17">
        <f t="shared" si="66"/>
        <v>40</v>
      </c>
      <c r="E274" s="199"/>
      <c r="F274" s="199"/>
      <c r="G274" s="195"/>
    </row>
    <row r="275" spans="1:7">
      <c r="A275" s="201" t="s">
        <v>75</v>
      </c>
      <c r="B275" s="36">
        <v>1</v>
      </c>
      <c r="C275" s="37">
        <v>42278</v>
      </c>
      <c r="D275" s="17">
        <f t="shared" si="66"/>
        <v>40</v>
      </c>
      <c r="E275" s="199"/>
      <c r="F275" s="199"/>
      <c r="G275" s="195"/>
    </row>
    <row r="276" spans="1:7">
      <c r="A276" s="201"/>
      <c r="B276" s="36">
        <f t="shared" ref="B276:B303" si="71">SUM(B275,1)</f>
        <v>2</v>
      </c>
      <c r="C276" s="37">
        <v>42279</v>
      </c>
      <c r="D276" s="17">
        <f t="shared" si="66"/>
        <v>40</v>
      </c>
      <c r="E276" s="199"/>
      <c r="F276" s="199"/>
      <c r="G276" s="195"/>
    </row>
    <row r="277" spans="1:7">
      <c r="A277" s="201"/>
      <c r="B277" s="34">
        <f t="shared" si="71"/>
        <v>3</v>
      </c>
      <c r="C277" s="35">
        <v>42280</v>
      </c>
      <c r="D277" s="17">
        <f t="shared" si="66"/>
        <v>40</v>
      </c>
      <c r="E277" s="199"/>
      <c r="F277" s="199"/>
      <c r="G277" s="195"/>
    </row>
    <row r="278" spans="1:7">
      <c r="A278" s="201"/>
      <c r="B278" s="34">
        <f t="shared" si="71"/>
        <v>4</v>
      </c>
      <c r="C278" s="35">
        <v>42281</v>
      </c>
      <c r="D278" s="17">
        <f t="shared" si="66"/>
        <v>40</v>
      </c>
      <c r="E278" s="199"/>
      <c r="F278" s="199"/>
      <c r="G278" s="195"/>
    </row>
    <row r="279" spans="1:7">
      <c r="A279" s="201"/>
      <c r="B279" s="36">
        <f t="shared" si="71"/>
        <v>5</v>
      </c>
      <c r="C279" s="37">
        <v>42282</v>
      </c>
      <c r="D279" s="17">
        <f t="shared" si="66"/>
        <v>41</v>
      </c>
      <c r="E279" s="198">
        <f t="shared" ref="E279" si="72">C279</f>
        <v>42282</v>
      </c>
      <c r="F279" s="198">
        <f t="shared" ref="F279" si="73">C285</f>
        <v>42288</v>
      </c>
      <c r="G279" s="195">
        <v>39</v>
      </c>
    </row>
    <row r="280" spans="1:7">
      <c r="A280" s="201"/>
      <c r="B280" s="36">
        <f t="shared" si="71"/>
        <v>6</v>
      </c>
      <c r="C280" s="37">
        <v>42283</v>
      </c>
      <c r="D280" s="17">
        <f t="shared" si="66"/>
        <v>41</v>
      </c>
      <c r="E280" s="199"/>
      <c r="F280" s="199"/>
      <c r="G280" s="195"/>
    </row>
    <row r="281" spans="1:7">
      <c r="A281" s="201"/>
      <c r="B281" s="36">
        <f t="shared" si="71"/>
        <v>7</v>
      </c>
      <c r="C281" s="37">
        <v>42284</v>
      </c>
      <c r="D281" s="17">
        <f t="shared" si="66"/>
        <v>41</v>
      </c>
      <c r="E281" s="199"/>
      <c r="F281" s="199"/>
      <c r="G281" s="195"/>
    </row>
    <row r="282" spans="1:7">
      <c r="A282" s="201"/>
      <c r="B282" s="36">
        <f t="shared" si="71"/>
        <v>8</v>
      </c>
      <c r="C282" s="37">
        <v>42285</v>
      </c>
      <c r="D282" s="17">
        <f t="shared" si="66"/>
        <v>41</v>
      </c>
      <c r="E282" s="199"/>
      <c r="F282" s="199"/>
      <c r="G282" s="195"/>
    </row>
    <row r="283" spans="1:7">
      <c r="A283" s="201"/>
      <c r="B283" s="36">
        <f t="shared" si="71"/>
        <v>9</v>
      </c>
      <c r="C283" s="37">
        <v>42286</v>
      </c>
      <c r="D283" s="17">
        <f t="shared" si="66"/>
        <v>41</v>
      </c>
      <c r="E283" s="199"/>
      <c r="F283" s="199"/>
      <c r="G283" s="195"/>
    </row>
    <row r="284" spans="1:7">
      <c r="A284" s="201"/>
      <c r="B284" s="34">
        <f t="shared" si="71"/>
        <v>10</v>
      </c>
      <c r="C284" s="35">
        <v>42287</v>
      </c>
      <c r="D284" s="17">
        <f t="shared" si="66"/>
        <v>41</v>
      </c>
      <c r="E284" s="199"/>
      <c r="F284" s="199"/>
      <c r="G284" s="195"/>
    </row>
    <row r="285" spans="1:7">
      <c r="A285" s="201"/>
      <c r="B285" s="34">
        <f t="shared" si="71"/>
        <v>11</v>
      </c>
      <c r="C285" s="35">
        <v>42288</v>
      </c>
      <c r="D285" s="17">
        <f t="shared" si="66"/>
        <v>41</v>
      </c>
      <c r="E285" s="199"/>
      <c r="F285" s="199"/>
      <c r="G285" s="195"/>
    </row>
    <row r="286" spans="1:7">
      <c r="A286" s="201"/>
      <c r="B286" s="36">
        <f t="shared" si="71"/>
        <v>12</v>
      </c>
      <c r="C286" s="37">
        <v>42289</v>
      </c>
      <c r="D286" s="17">
        <f t="shared" si="66"/>
        <v>42</v>
      </c>
      <c r="E286" s="198">
        <f t="shared" ref="E286" si="74">C286</f>
        <v>42289</v>
      </c>
      <c r="F286" s="198">
        <f t="shared" ref="F286" si="75">C292</f>
        <v>42295</v>
      </c>
      <c r="G286" s="195">
        <v>40</v>
      </c>
    </row>
    <row r="287" spans="1:7">
      <c r="A287" s="201"/>
      <c r="B287" s="36">
        <f t="shared" si="71"/>
        <v>13</v>
      </c>
      <c r="C287" s="37">
        <v>42290</v>
      </c>
      <c r="D287" s="17">
        <f t="shared" si="66"/>
        <v>42</v>
      </c>
      <c r="E287" s="199"/>
      <c r="F287" s="199"/>
      <c r="G287" s="195"/>
    </row>
    <row r="288" spans="1:7">
      <c r="A288" s="201"/>
      <c r="B288" s="36">
        <f t="shared" si="71"/>
        <v>14</v>
      </c>
      <c r="C288" s="37">
        <v>42291</v>
      </c>
      <c r="D288" s="17">
        <f t="shared" si="66"/>
        <v>42</v>
      </c>
      <c r="E288" s="199"/>
      <c r="F288" s="199"/>
      <c r="G288" s="195"/>
    </row>
    <row r="289" spans="1:7">
      <c r="A289" s="201"/>
      <c r="B289" s="36">
        <f t="shared" si="71"/>
        <v>15</v>
      </c>
      <c r="C289" s="37">
        <v>42292</v>
      </c>
      <c r="D289" s="17">
        <f t="shared" si="66"/>
        <v>42</v>
      </c>
      <c r="E289" s="199"/>
      <c r="F289" s="199"/>
      <c r="G289" s="195"/>
    </row>
    <row r="290" spans="1:7">
      <c r="A290" s="201"/>
      <c r="B290" s="36">
        <f t="shared" si="71"/>
        <v>16</v>
      </c>
      <c r="C290" s="37">
        <v>42293</v>
      </c>
      <c r="D290" s="17">
        <f t="shared" si="66"/>
        <v>42</v>
      </c>
      <c r="E290" s="199"/>
      <c r="F290" s="199"/>
      <c r="G290" s="195"/>
    </row>
    <row r="291" spans="1:7">
      <c r="A291" s="201"/>
      <c r="B291" s="34">
        <f t="shared" si="71"/>
        <v>17</v>
      </c>
      <c r="C291" s="35">
        <v>42294</v>
      </c>
      <c r="D291" s="17">
        <f t="shared" si="66"/>
        <v>42</v>
      </c>
      <c r="E291" s="199"/>
      <c r="F291" s="199"/>
      <c r="G291" s="195"/>
    </row>
    <row r="292" spans="1:7">
      <c r="A292" s="201"/>
      <c r="B292" s="34">
        <f t="shared" si="71"/>
        <v>18</v>
      </c>
      <c r="C292" s="35">
        <v>42295</v>
      </c>
      <c r="D292" s="17">
        <f t="shared" si="66"/>
        <v>42</v>
      </c>
      <c r="E292" s="199"/>
      <c r="F292" s="199"/>
      <c r="G292" s="195"/>
    </row>
    <row r="293" spans="1:7">
      <c r="A293" s="201"/>
      <c r="B293" s="36">
        <f t="shared" si="71"/>
        <v>19</v>
      </c>
      <c r="C293" s="37">
        <v>42296</v>
      </c>
      <c r="D293" s="17">
        <f t="shared" si="66"/>
        <v>43</v>
      </c>
      <c r="E293" s="198">
        <f t="shared" ref="E293" si="76">C293</f>
        <v>42296</v>
      </c>
      <c r="F293" s="198">
        <f t="shared" ref="F293" si="77">C299</f>
        <v>42302</v>
      </c>
      <c r="G293" s="195">
        <v>41</v>
      </c>
    </row>
    <row r="294" spans="1:7">
      <c r="A294" s="201"/>
      <c r="B294" s="36">
        <f t="shared" si="71"/>
        <v>20</v>
      </c>
      <c r="C294" s="37">
        <v>42297</v>
      </c>
      <c r="D294" s="17">
        <f t="shared" si="66"/>
        <v>43</v>
      </c>
      <c r="E294" s="199"/>
      <c r="F294" s="199"/>
      <c r="G294" s="195"/>
    </row>
    <row r="295" spans="1:7">
      <c r="A295" s="201"/>
      <c r="B295" s="36">
        <f t="shared" si="71"/>
        <v>21</v>
      </c>
      <c r="C295" s="37">
        <v>42298</v>
      </c>
      <c r="D295" s="17">
        <f t="shared" si="66"/>
        <v>43</v>
      </c>
      <c r="E295" s="199"/>
      <c r="F295" s="199"/>
      <c r="G295" s="195"/>
    </row>
    <row r="296" spans="1:7">
      <c r="A296" s="201"/>
      <c r="B296" s="36">
        <f t="shared" si="71"/>
        <v>22</v>
      </c>
      <c r="C296" s="37">
        <v>42299</v>
      </c>
      <c r="D296" s="17">
        <f t="shared" si="66"/>
        <v>43</v>
      </c>
      <c r="E296" s="199"/>
      <c r="F296" s="199"/>
      <c r="G296" s="195"/>
    </row>
    <row r="297" spans="1:7">
      <c r="A297" s="201"/>
      <c r="B297" s="36">
        <f t="shared" si="71"/>
        <v>23</v>
      </c>
      <c r="C297" s="37">
        <v>42300</v>
      </c>
      <c r="D297" s="17">
        <f t="shared" si="66"/>
        <v>43</v>
      </c>
      <c r="E297" s="199"/>
      <c r="F297" s="199"/>
      <c r="G297" s="195"/>
    </row>
    <row r="298" spans="1:7">
      <c r="A298" s="201"/>
      <c r="B298" s="34">
        <f t="shared" si="71"/>
        <v>24</v>
      </c>
      <c r="C298" s="35">
        <v>42301</v>
      </c>
      <c r="D298" s="17">
        <f t="shared" si="66"/>
        <v>43</v>
      </c>
      <c r="E298" s="199"/>
      <c r="F298" s="199"/>
      <c r="G298" s="195"/>
    </row>
    <row r="299" spans="1:7">
      <c r="A299" s="201"/>
      <c r="B299" s="34">
        <f t="shared" si="71"/>
        <v>25</v>
      </c>
      <c r="C299" s="35">
        <v>42302</v>
      </c>
      <c r="D299" s="17">
        <f t="shared" si="66"/>
        <v>43</v>
      </c>
      <c r="E299" s="199"/>
      <c r="F299" s="199"/>
      <c r="G299" s="195"/>
    </row>
    <row r="300" spans="1:7">
      <c r="A300" s="201"/>
      <c r="B300" s="36">
        <f t="shared" si="71"/>
        <v>26</v>
      </c>
      <c r="C300" s="37">
        <v>42303</v>
      </c>
      <c r="D300" s="17">
        <f t="shared" si="66"/>
        <v>44</v>
      </c>
      <c r="E300" s="198">
        <f t="shared" ref="E300" si="78">C300</f>
        <v>42303</v>
      </c>
      <c r="F300" s="198">
        <f t="shared" ref="F300" si="79">C306</f>
        <v>42309</v>
      </c>
      <c r="G300" s="195">
        <v>42</v>
      </c>
    </row>
    <row r="301" spans="1:7">
      <c r="A301" s="201"/>
      <c r="B301" s="36">
        <f t="shared" si="71"/>
        <v>27</v>
      </c>
      <c r="C301" s="37">
        <v>42304</v>
      </c>
      <c r="D301" s="17">
        <f t="shared" si="66"/>
        <v>44</v>
      </c>
      <c r="E301" s="199"/>
      <c r="F301" s="199"/>
      <c r="G301" s="195"/>
    </row>
    <row r="302" spans="1:7">
      <c r="A302" s="201"/>
      <c r="B302" s="36">
        <f t="shared" si="71"/>
        <v>28</v>
      </c>
      <c r="C302" s="37">
        <v>42305</v>
      </c>
      <c r="D302" s="17">
        <f t="shared" si="66"/>
        <v>44</v>
      </c>
      <c r="E302" s="199"/>
      <c r="F302" s="199"/>
      <c r="G302" s="195"/>
    </row>
    <row r="303" spans="1:7">
      <c r="A303" s="201"/>
      <c r="B303" s="36">
        <f t="shared" si="71"/>
        <v>29</v>
      </c>
      <c r="C303" s="37">
        <v>42306</v>
      </c>
      <c r="D303" s="17">
        <f t="shared" si="66"/>
        <v>44</v>
      </c>
      <c r="E303" s="199"/>
      <c r="F303" s="199"/>
      <c r="G303" s="195"/>
    </row>
    <row r="304" spans="1:7">
      <c r="A304" s="201"/>
      <c r="B304" s="36">
        <v>30</v>
      </c>
      <c r="C304" s="37">
        <v>42307</v>
      </c>
      <c r="D304" s="17">
        <f t="shared" si="66"/>
        <v>44</v>
      </c>
      <c r="E304" s="199"/>
      <c r="F304" s="199"/>
      <c r="G304" s="195"/>
    </row>
    <row r="305" spans="1:7">
      <c r="A305" s="201"/>
      <c r="B305" s="34">
        <v>31</v>
      </c>
      <c r="C305" s="35">
        <v>42308</v>
      </c>
      <c r="D305" s="17">
        <f t="shared" si="66"/>
        <v>44</v>
      </c>
      <c r="E305" s="199"/>
      <c r="F305" s="199"/>
      <c r="G305" s="195"/>
    </row>
    <row r="306" spans="1:7">
      <c r="A306" s="201" t="s">
        <v>76</v>
      </c>
      <c r="B306" s="34">
        <v>1</v>
      </c>
      <c r="C306" s="35">
        <v>42309</v>
      </c>
      <c r="D306" s="17">
        <f t="shared" si="66"/>
        <v>44</v>
      </c>
      <c r="E306" s="199"/>
      <c r="F306" s="199"/>
      <c r="G306" s="195"/>
    </row>
    <row r="307" spans="1:7">
      <c r="A307" s="201"/>
      <c r="B307" s="36">
        <f t="shared" ref="B307:B334" si="80">SUM(B306,1)</f>
        <v>2</v>
      </c>
      <c r="C307" s="37">
        <v>42310</v>
      </c>
      <c r="D307" s="17">
        <f t="shared" si="66"/>
        <v>45</v>
      </c>
      <c r="E307" s="198">
        <f t="shared" ref="E307" si="81">C307</f>
        <v>42310</v>
      </c>
      <c r="F307" s="198">
        <f t="shared" ref="F307" si="82">C313</f>
        <v>42316</v>
      </c>
      <c r="G307" s="195">
        <v>43</v>
      </c>
    </row>
    <row r="308" spans="1:7">
      <c r="A308" s="201"/>
      <c r="B308" s="36">
        <f t="shared" si="80"/>
        <v>3</v>
      </c>
      <c r="C308" s="37">
        <v>42311</v>
      </c>
      <c r="D308" s="17">
        <f t="shared" si="66"/>
        <v>45</v>
      </c>
      <c r="E308" s="199"/>
      <c r="F308" s="199"/>
      <c r="G308" s="195"/>
    </row>
    <row r="309" spans="1:7">
      <c r="A309" s="201"/>
      <c r="B309" s="32">
        <f t="shared" si="80"/>
        <v>4</v>
      </c>
      <c r="C309" s="33">
        <v>42312</v>
      </c>
      <c r="D309" s="17">
        <f t="shared" si="66"/>
        <v>45</v>
      </c>
      <c r="E309" s="199"/>
      <c r="F309" s="199"/>
      <c r="G309" s="195"/>
    </row>
    <row r="310" spans="1:7">
      <c r="A310" s="201"/>
      <c r="B310" s="36">
        <f t="shared" si="80"/>
        <v>5</v>
      </c>
      <c r="C310" s="37">
        <v>42313</v>
      </c>
      <c r="D310" s="17">
        <f t="shared" si="66"/>
        <v>45</v>
      </c>
      <c r="E310" s="199"/>
      <c r="F310" s="199"/>
      <c r="G310" s="195"/>
    </row>
    <row r="311" spans="1:7">
      <c r="A311" s="201"/>
      <c r="B311" s="36">
        <f t="shared" si="80"/>
        <v>6</v>
      </c>
      <c r="C311" s="37">
        <v>42314</v>
      </c>
      <c r="D311" s="17">
        <f t="shared" si="66"/>
        <v>45</v>
      </c>
      <c r="E311" s="199"/>
      <c r="F311" s="199"/>
      <c r="G311" s="195"/>
    </row>
    <row r="312" spans="1:7">
      <c r="A312" s="201"/>
      <c r="B312" s="34">
        <f t="shared" si="80"/>
        <v>7</v>
      </c>
      <c r="C312" s="35">
        <v>42315</v>
      </c>
      <c r="D312" s="17">
        <f t="shared" si="66"/>
        <v>45</v>
      </c>
      <c r="E312" s="199"/>
      <c r="F312" s="199"/>
      <c r="G312" s="195"/>
    </row>
    <row r="313" spans="1:7">
      <c r="A313" s="201"/>
      <c r="B313" s="34">
        <f t="shared" si="80"/>
        <v>8</v>
      </c>
      <c r="C313" s="35">
        <v>42316</v>
      </c>
      <c r="D313" s="17">
        <f t="shared" si="66"/>
        <v>45</v>
      </c>
      <c r="E313" s="199"/>
      <c r="F313" s="199"/>
      <c r="G313" s="195"/>
    </row>
    <row r="314" spans="1:7">
      <c r="A314" s="201"/>
      <c r="B314" s="36">
        <f t="shared" si="80"/>
        <v>9</v>
      </c>
      <c r="C314" s="37">
        <v>42317</v>
      </c>
      <c r="D314" s="17">
        <f t="shared" si="66"/>
        <v>46</v>
      </c>
      <c r="E314" s="198">
        <f t="shared" ref="E314" si="83">C314</f>
        <v>42317</v>
      </c>
      <c r="F314" s="198">
        <f t="shared" ref="F314" si="84">C320</f>
        <v>42323</v>
      </c>
      <c r="G314" s="195">
        <v>44</v>
      </c>
    </row>
    <row r="315" spans="1:7">
      <c r="A315" s="201"/>
      <c r="B315" s="36">
        <f t="shared" si="80"/>
        <v>10</v>
      </c>
      <c r="C315" s="37">
        <v>42318</v>
      </c>
      <c r="D315" s="17">
        <f t="shared" si="66"/>
        <v>46</v>
      </c>
      <c r="E315" s="199"/>
      <c r="F315" s="199"/>
      <c r="G315" s="195"/>
    </row>
    <row r="316" spans="1:7">
      <c r="A316" s="201"/>
      <c r="B316" s="36">
        <f t="shared" si="80"/>
        <v>11</v>
      </c>
      <c r="C316" s="37">
        <v>42319</v>
      </c>
      <c r="D316" s="17">
        <f t="shared" si="66"/>
        <v>46</v>
      </c>
      <c r="E316" s="199"/>
      <c r="F316" s="199"/>
      <c r="G316" s="195"/>
    </row>
    <row r="317" spans="1:7">
      <c r="A317" s="201"/>
      <c r="B317" s="36">
        <f t="shared" si="80"/>
        <v>12</v>
      </c>
      <c r="C317" s="37">
        <v>42320</v>
      </c>
      <c r="D317" s="17">
        <f t="shared" si="66"/>
        <v>46</v>
      </c>
      <c r="E317" s="199"/>
      <c r="F317" s="199"/>
      <c r="G317" s="195"/>
    </row>
    <row r="318" spans="1:7">
      <c r="A318" s="201"/>
      <c r="B318" s="36">
        <f t="shared" si="80"/>
        <v>13</v>
      </c>
      <c r="C318" s="37">
        <v>42321</v>
      </c>
      <c r="D318" s="17">
        <f t="shared" si="66"/>
        <v>46</v>
      </c>
      <c r="E318" s="199"/>
      <c r="F318" s="199"/>
      <c r="G318" s="195"/>
    </row>
    <row r="319" spans="1:7">
      <c r="A319" s="201"/>
      <c r="B319" s="34">
        <f t="shared" si="80"/>
        <v>14</v>
      </c>
      <c r="C319" s="35">
        <v>42322</v>
      </c>
      <c r="D319" s="17">
        <f t="shared" si="66"/>
        <v>46</v>
      </c>
      <c r="E319" s="199"/>
      <c r="F319" s="199"/>
      <c r="G319" s="195"/>
    </row>
    <row r="320" spans="1:7">
      <c r="A320" s="201"/>
      <c r="B320" s="34">
        <f t="shared" si="80"/>
        <v>15</v>
      </c>
      <c r="C320" s="35">
        <v>42323</v>
      </c>
      <c r="D320" s="17">
        <f t="shared" si="66"/>
        <v>46</v>
      </c>
      <c r="E320" s="199"/>
      <c r="F320" s="199"/>
      <c r="G320" s="195"/>
    </row>
    <row r="321" spans="1:7">
      <c r="A321" s="201"/>
      <c r="B321" s="36">
        <f t="shared" si="80"/>
        <v>16</v>
      </c>
      <c r="C321" s="37">
        <v>42324</v>
      </c>
      <c r="D321" s="17">
        <f t="shared" si="66"/>
        <v>47</v>
      </c>
      <c r="E321" s="198">
        <f t="shared" ref="E321" si="85">C321</f>
        <v>42324</v>
      </c>
      <c r="F321" s="198">
        <f t="shared" ref="F321" si="86">C327</f>
        <v>42330</v>
      </c>
      <c r="G321" s="195">
        <v>45</v>
      </c>
    </row>
    <row r="322" spans="1:7">
      <c r="A322" s="201"/>
      <c r="B322" s="36">
        <f t="shared" si="80"/>
        <v>17</v>
      </c>
      <c r="C322" s="37">
        <v>42325</v>
      </c>
      <c r="D322" s="17">
        <f t="shared" si="66"/>
        <v>47</v>
      </c>
      <c r="E322" s="199"/>
      <c r="F322" s="199"/>
      <c r="G322" s="195"/>
    </row>
    <row r="323" spans="1:7">
      <c r="A323" s="201"/>
      <c r="B323" s="36">
        <f t="shared" si="80"/>
        <v>18</v>
      </c>
      <c r="C323" s="37">
        <v>42326</v>
      </c>
      <c r="D323" s="17">
        <f t="shared" ref="D323:D366" si="87">WEEKNUM(C323-1)</f>
        <v>47</v>
      </c>
      <c r="E323" s="199"/>
      <c r="F323" s="199"/>
      <c r="G323" s="195"/>
    </row>
    <row r="324" spans="1:7">
      <c r="A324" s="201"/>
      <c r="B324" s="36">
        <f t="shared" si="80"/>
        <v>19</v>
      </c>
      <c r="C324" s="37">
        <v>42327</v>
      </c>
      <c r="D324" s="17">
        <f t="shared" si="87"/>
        <v>47</v>
      </c>
      <c r="E324" s="199"/>
      <c r="F324" s="199"/>
      <c r="G324" s="195"/>
    </row>
    <row r="325" spans="1:7">
      <c r="A325" s="201"/>
      <c r="B325" s="36">
        <f t="shared" si="80"/>
        <v>20</v>
      </c>
      <c r="C325" s="37">
        <v>42328</v>
      </c>
      <c r="D325" s="17">
        <f t="shared" si="87"/>
        <v>47</v>
      </c>
      <c r="E325" s="199"/>
      <c r="F325" s="199"/>
      <c r="G325" s="195"/>
    </row>
    <row r="326" spans="1:7">
      <c r="A326" s="201"/>
      <c r="B326" s="34">
        <f t="shared" si="80"/>
        <v>21</v>
      </c>
      <c r="C326" s="35">
        <v>42329</v>
      </c>
      <c r="D326" s="17">
        <f t="shared" si="87"/>
        <v>47</v>
      </c>
      <c r="E326" s="199"/>
      <c r="F326" s="199"/>
      <c r="G326" s="195"/>
    </row>
    <row r="327" spans="1:7">
      <c r="A327" s="201"/>
      <c r="B327" s="34">
        <f t="shared" si="80"/>
        <v>22</v>
      </c>
      <c r="C327" s="35">
        <v>42330</v>
      </c>
      <c r="D327" s="17">
        <f t="shared" si="87"/>
        <v>47</v>
      </c>
      <c r="E327" s="199"/>
      <c r="F327" s="199"/>
      <c r="G327" s="195"/>
    </row>
    <row r="328" spans="1:7">
      <c r="A328" s="201"/>
      <c r="B328" s="36">
        <f t="shared" si="80"/>
        <v>23</v>
      </c>
      <c r="C328" s="37">
        <v>42331</v>
      </c>
      <c r="D328" s="17">
        <f t="shared" si="87"/>
        <v>48</v>
      </c>
      <c r="E328" s="198">
        <f t="shared" ref="E328" si="88">C328</f>
        <v>42331</v>
      </c>
      <c r="F328" s="198">
        <f t="shared" ref="F328" si="89">C334</f>
        <v>42337</v>
      </c>
      <c r="G328" s="195">
        <v>46</v>
      </c>
    </row>
    <row r="329" spans="1:7">
      <c r="A329" s="201"/>
      <c r="B329" s="36">
        <f t="shared" si="80"/>
        <v>24</v>
      </c>
      <c r="C329" s="37">
        <v>42332</v>
      </c>
      <c r="D329" s="17">
        <f t="shared" si="87"/>
        <v>48</v>
      </c>
      <c r="E329" s="199"/>
      <c r="F329" s="199"/>
      <c r="G329" s="195"/>
    </row>
    <row r="330" spans="1:7">
      <c r="A330" s="201"/>
      <c r="B330" s="36">
        <f t="shared" si="80"/>
        <v>25</v>
      </c>
      <c r="C330" s="37">
        <v>42333</v>
      </c>
      <c r="D330" s="17">
        <f t="shared" si="87"/>
        <v>48</v>
      </c>
      <c r="E330" s="199"/>
      <c r="F330" s="199"/>
      <c r="G330" s="195"/>
    </row>
    <row r="331" spans="1:7">
      <c r="A331" s="201"/>
      <c r="B331" s="36">
        <f t="shared" si="80"/>
        <v>26</v>
      </c>
      <c r="C331" s="37">
        <v>42334</v>
      </c>
      <c r="D331" s="17">
        <f t="shared" si="87"/>
        <v>48</v>
      </c>
      <c r="E331" s="199"/>
      <c r="F331" s="199"/>
      <c r="G331" s="195"/>
    </row>
    <row r="332" spans="1:7">
      <c r="A332" s="201"/>
      <c r="B332" s="36">
        <f t="shared" si="80"/>
        <v>27</v>
      </c>
      <c r="C332" s="37">
        <v>42335</v>
      </c>
      <c r="D332" s="17">
        <f t="shared" si="87"/>
        <v>48</v>
      </c>
      <c r="E332" s="199"/>
      <c r="F332" s="199"/>
      <c r="G332" s="195"/>
    </row>
    <row r="333" spans="1:7">
      <c r="A333" s="201"/>
      <c r="B333" s="34">
        <f t="shared" si="80"/>
        <v>28</v>
      </c>
      <c r="C333" s="35">
        <v>42336</v>
      </c>
      <c r="D333" s="17">
        <f t="shared" si="87"/>
        <v>48</v>
      </c>
      <c r="E333" s="199"/>
      <c r="F333" s="199"/>
      <c r="G333" s="195"/>
    </row>
    <row r="334" spans="1:7">
      <c r="A334" s="201"/>
      <c r="B334" s="34">
        <f t="shared" si="80"/>
        <v>29</v>
      </c>
      <c r="C334" s="35">
        <v>42337</v>
      </c>
      <c r="D334" s="17">
        <f t="shared" si="87"/>
        <v>48</v>
      </c>
      <c r="E334" s="199"/>
      <c r="F334" s="199"/>
      <c r="G334" s="195"/>
    </row>
    <row r="335" spans="1:7">
      <c r="A335" s="201"/>
      <c r="B335" s="36">
        <v>30</v>
      </c>
      <c r="C335" s="37">
        <v>42338</v>
      </c>
      <c r="D335" s="17">
        <f t="shared" si="87"/>
        <v>49</v>
      </c>
      <c r="E335" s="198">
        <f t="shared" ref="E335" si="90">C335</f>
        <v>42338</v>
      </c>
      <c r="F335" s="198">
        <f t="shared" ref="F335" si="91">C341</f>
        <v>42344</v>
      </c>
      <c r="G335" s="195">
        <v>47</v>
      </c>
    </row>
    <row r="336" spans="1:7">
      <c r="A336" s="201" t="s">
        <v>77</v>
      </c>
      <c r="B336" s="36">
        <v>1</v>
      </c>
      <c r="C336" s="37">
        <v>42339</v>
      </c>
      <c r="D336" s="17">
        <f t="shared" si="87"/>
        <v>49</v>
      </c>
      <c r="E336" s="199"/>
      <c r="F336" s="199"/>
      <c r="G336" s="195"/>
    </row>
    <row r="337" spans="1:7">
      <c r="A337" s="201"/>
      <c r="B337" s="36">
        <f t="shared" ref="B337:B364" si="92">SUM(B336,1)</f>
        <v>2</v>
      </c>
      <c r="C337" s="37">
        <v>42340</v>
      </c>
      <c r="D337" s="17">
        <f t="shared" si="87"/>
        <v>49</v>
      </c>
      <c r="E337" s="199"/>
      <c r="F337" s="199"/>
      <c r="G337" s="195"/>
    </row>
    <row r="338" spans="1:7">
      <c r="A338" s="201"/>
      <c r="B338" s="36">
        <f t="shared" si="92"/>
        <v>3</v>
      </c>
      <c r="C338" s="37">
        <v>42341</v>
      </c>
      <c r="D338" s="17">
        <f t="shared" si="87"/>
        <v>49</v>
      </c>
      <c r="E338" s="199"/>
      <c r="F338" s="199"/>
      <c r="G338" s="195"/>
    </row>
    <row r="339" spans="1:7">
      <c r="A339" s="201"/>
      <c r="B339" s="36">
        <f t="shared" si="92"/>
        <v>4</v>
      </c>
      <c r="C339" s="37">
        <v>42342</v>
      </c>
      <c r="D339" s="17">
        <f t="shared" si="87"/>
        <v>49</v>
      </c>
      <c r="E339" s="199"/>
      <c r="F339" s="199"/>
      <c r="G339" s="195"/>
    </row>
    <row r="340" spans="1:7">
      <c r="A340" s="201"/>
      <c r="B340" s="34">
        <f t="shared" si="92"/>
        <v>5</v>
      </c>
      <c r="C340" s="35">
        <v>42343</v>
      </c>
      <c r="D340" s="17">
        <f t="shared" si="87"/>
        <v>49</v>
      </c>
      <c r="E340" s="199"/>
      <c r="F340" s="199"/>
      <c r="G340" s="195"/>
    </row>
    <row r="341" spans="1:7">
      <c r="A341" s="201"/>
      <c r="B341" s="34">
        <f t="shared" si="92"/>
        <v>6</v>
      </c>
      <c r="C341" s="35">
        <v>42344</v>
      </c>
      <c r="D341" s="17">
        <f t="shared" si="87"/>
        <v>49</v>
      </c>
      <c r="E341" s="199"/>
      <c r="F341" s="199"/>
      <c r="G341" s="195"/>
    </row>
    <row r="342" spans="1:7">
      <c r="A342" s="201"/>
      <c r="B342" s="36">
        <f t="shared" si="92"/>
        <v>7</v>
      </c>
      <c r="C342" s="37">
        <v>42345</v>
      </c>
      <c r="D342" s="17">
        <f t="shared" si="87"/>
        <v>50</v>
      </c>
      <c r="E342" s="198">
        <f t="shared" ref="E342" si="93">C342</f>
        <v>42345</v>
      </c>
      <c r="F342" s="198">
        <f t="shared" ref="F342" si="94">C348</f>
        <v>42351</v>
      </c>
      <c r="G342" s="195">
        <v>48</v>
      </c>
    </row>
    <row r="343" spans="1:7">
      <c r="A343" s="201"/>
      <c r="B343" s="36">
        <f t="shared" si="92"/>
        <v>8</v>
      </c>
      <c r="C343" s="37">
        <v>42346</v>
      </c>
      <c r="D343" s="17">
        <f t="shared" si="87"/>
        <v>50</v>
      </c>
      <c r="E343" s="199"/>
      <c r="F343" s="199"/>
      <c r="G343" s="195"/>
    </row>
    <row r="344" spans="1:7">
      <c r="A344" s="201"/>
      <c r="B344" s="36">
        <f t="shared" si="92"/>
        <v>9</v>
      </c>
      <c r="C344" s="37">
        <v>42347</v>
      </c>
      <c r="D344" s="17">
        <f t="shared" si="87"/>
        <v>50</v>
      </c>
      <c r="E344" s="199"/>
      <c r="F344" s="199"/>
      <c r="G344" s="195"/>
    </row>
    <row r="345" spans="1:7">
      <c r="A345" s="201"/>
      <c r="B345" s="36">
        <f t="shared" si="92"/>
        <v>10</v>
      </c>
      <c r="C345" s="37">
        <v>42348</v>
      </c>
      <c r="D345" s="17">
        <f t="shared" si="87"/>
        <v>50</v>
      </c>
      <c r="E345" s="199"/>
      <c r="F345" s="199"/>
      <c r="G345" s="195"/>
    </row>
    <row r="346" spans="1:7">
      <c r="A346" s="201"/>
      <c r="B346" s="36">
        <f t="shared" si="92"/>
        <v>11</v>
      </c>
      <c r="C346" s="37">
        <v>42349</v>
      </c>
      <c r="D346" s="17">
        <f t="shared" si="87"/>
        <v>50</v>
      </c>
      <c r="E346" s="199"/>
      <c r="F346" s="199"/>
      <c r="G346" s="195"/>
    </row>
    <row r="347" spans="1:7">
      <c r="A347" s="201"/>
      <c r="B347" s="34">
        <f t="shared" si="92"/>
        <v>12</v>
      </c>
      <c r="C347" s="35">
        <v>42350</v>
      </c>
      <c r="D347" s="17">
        <f t="shared" si="87"/>
        <v>50</v>
      </c>
      <c r="E347" s="199"/>
      <c r="F347" s="199"/>
      <c r="G347" s="195"/>
    </row>
    <row r="348" spans="1:7">
      <c r="A348" s="201"/>
      <c r="B348" s="34">
        <f t="shared" si="92"/>
        <v>13</v>
      </c>
      <c r="C348" s="35">
        <v>42351</v>
      </c>
      <c r="D348" s="17">
        <f t="shared" si="87"/>
        <v>50</v>
      </c>
      <c r="E348" s="199"/>
      <c r="F348" s="199"/>
      <c r="G348" s="195"/>
    </row>
    <row r="349" spans="1:7">
      <c r="A349" s="201"/>
      <c r="B349" s="36">
        <f t="shared" si="92"/>
        <v>14</v>
      </c>
      <c r="C349" s="37">
        <v>42352</v>
      </c>
      <c r="D349" s="17">
        <f t="shared" si="87"/>
        <v>51</v>
      </c>
      <c r="E349" s="198">
        <f t="shared" ref="E349" si="95">C349</f>
        <v>42352</v>
      </c>
      <c r="F349" s="198">
        <f t="shared" ref="F349" si="96">C355</f>
        <v>42358</v>
      </c>
      <c r="G349" s="195">
        <v>49</v>
      </c>
    </row>
    <row r="350" spans="1:7">
      <c r="A350" s="201"/>
      <c r="B350" s="36">
        <f t="shared" si="92"/>
        <v>15</v>
      </c>
      <c r="C350" s="37">
        <v>42353</v>
      </c>
      <c r="D350" s="17">
        <f t="shared" si="87"/>
        <v>51</v>
      </c>
      <c r="E350" s="199"/>
      <c r="F350" s="199"/>
      <c r="G350" s="195"/>
    </row>
    <row r="351" spans="1:7">
      <c r="A351" s="201"/>
      <c r="B351" s="36">
        <f t="shared" si="92"/>
        <v>16</v>
      </c>
      <c r="C351" s="37">
        <v>42354</v>
      </c>
      <c r="D351" s="17">
        <f t="shared" si="87"/>
        <v>51</v>
      </c>
      <c r="E351" s="199"/>
      <c r="F351" s="199"/>
      <c r="G351" s="195"/>
    </row>
    <row r="352" spans="1:7">
      <c r="A352" s="201"/>
      <c r="B352" s="36">
        <f t="shared" si="92"/>
        <v>17</v>
      </c>
      <c r="C352" s="37">
        <v>42355</v>
      </c>
      <c r="D352" s="17">
        <f t="shared" si="87"/>
        <v>51</v>
      </c>
      <c r="E352" s="199"/>
      <c r="F352" s="199"/>
      <c r="G352" s="195"/>
    </row>
    <row r="353" spans="1:7">
      <c r="A353" s="201"/>
      <c r="B353" s="36">
        <f t="shared" si="92"/>
        <v>18</v>
      </c>
      <c r="C353" s="37">
        <v>42356</v>
      </c>
      <c r="D353" s="17">
        <f t="shared" si="87"/>
        <v>51</v>
      </c>
      <c r="E353" s="199"/>
      <c r="F353" s="199"/>
      <c r="G353" s="195"/>
    </row>
    <row r="354" spans="1:7">
      <c r="A354" s="201"/>
      <c r="B354" s="34">
        <f t="shared" si="92"/>
        <v>19</v>
      </c>
      <c r="C354" s="35">
        <v>42357</v>
      </c>
      <c r="D354" s="17">
        <f t="shared" si="87"/>
        <v>51</v>
      </c>
      <c r="E354" s="199"/>
      <c r="F354" s="199"/>
      <c r="G354" s="195"/>
    </row>
    <row r="355" spans="1:7">
      <c r="A355" s="201"/>
      <c r="B355" s="34">
        <f t="shared" si="92"/>
        <v>20</v>
      </c>
      <c r="C355" s="35">
        <v>42358</v>
      </c>
      <c r="D355" s="17">
        <f t="shared" si="87"/>
        <v>51</v>
      </c>
      <c r="E355" s="199"/>
      <c r="F355" s="199"/>
      <c r="G355" s="195"/>
    </row>
    <row r="356" spans="1:7">
      <c r="A356" s="201"/>
      <c r="B356" s="36">
        <f t="shared" si="92"/>
        <v>21</v>
      </c>
      <c r="C356" s="37">
        <v>42359</v>
      </c>
      <c r="D356" s="17">
        <f t="shared" si="87"/>
        <v>52</v>
      </c>
      <c r="E356" s="198">
        <f t="shared" ref="E356" si="97">C356</f>
        <v>42359</v>
      </c>
      <c r="F356" s="198">
        <f t="shared" ref="F356" si="98">C362</f>
        <v>42365</v>
      </c>
      <c r="G356" s="195">
        <v>50</v>
      </c>
    </row>
    <row r="357" spans="1:7">
      <c r="A357" s="201"/>
      <c r="B357" s="36">
        <f t="shared" si="92"/>
        <v>22</v>
      </c>
      <c r="C357" s="37">
        <v>42360</v>
      </c>
      <c r="D357" s="17">
        <f t="shared" si="87"/>
        <v>52</v>
      </c>
      <c r="E357" s="199"/>
      <c r="F357" s="199"/>
      <c r="G357" s="195"/>
    </row>
    <row r="358" spans="1:7">
      <c r="A358" s="201"/>
      <c r="B358" s="36">
        <f t="shared" si="92"/>
        <v>23</v>
      </c>
      <c r="C358" s="37">
        <v>42361</v>
      </c>
      <c r="D358" s="17">
        <f t="shared" si="87"/>
        <v>52</v>
      </c>
      <c r="E358" s="199"/>
      <c r="F358" s="199"/>
      <c r="G358" s="195"/>
    </row>
    <row r="359" spans="1:7">
      <c r="A359" s="201"/>
      <c r="B359" s="36">
        <f t="shared" si="92"/>
        <v>24</v>
      </c>
      <c r="C359" s="37">
        <v>42362</v>
      </c>
      <c r="D359" s="17">
        <f t="shared" si="87"/>
        <v>52</v>
      </c>
      <c r="E359" s="199"/>
      <c r="F359" s="199"/>
      <c r="G359" s="195"/>
    </row>
    <row r="360" spans="1:7">
      <c r="A360" s="201"/>
      <c r="B360" s="36">
        <f t="shared" si="92"/>
        <v>25</v>
      </c>
      <c r="C360" s="37">
        <v>42363</v>
      </c>
      <c r="D360" s="17">
        <f t="shared" si="87"/>
        <v>52</v>
      </c>
      <c r="E360" s="199"/>
      <c r="F360" s="199"/>
      <c r="G360" s="195"/>
    </row>
    <row r="361" spans="1:7">
      <c r="A361" s="201"/>
      <c r="B361" s="34">
        <f t="shared" si="92"/>
        <v>26</v>
      </c>
      <c r="C361" s="35">
        <v>42364</v>
      </c>
      <c r="D361" s="17">
        <f t="shared" si="87"/>
        <v>52</v>
      </c>
      <c r="E361" s="199"/>
      <c r="F361" s="199"/>
      <c r="G361" s="195"/>
    </row>
    <row r="362" spans="1:7">
      <c r="A362" s="201"/>
      <c r="B362" s="34">
        <f t="shared" si="92"/>
        <v>27</v>
      </c>
      <c r="C362" s="35">
        <v>42365</v>
      </c>
      <c r="D362" s="17">
        <f t="shared" si="87"/>
        <v>52</v>
      </c>
      <c r="E362" s="199"/>
      <c r="F362" s="199"/>
      <c r="G362" s="195"/>
    </row>
    <row r="363" spans="1:7">
      <c r="A363" s="201"/>
      <c r="B363" s="36">
        <f t="shared" si="92"/>
        <v>28</v>
      </c>
      <c r="C363" s="37">
        <v>42366</v>
      </c>
      <c r="D363" s="17">
        <f t="shared" si="87"/>
        <v>53</v>
      </c>
      <c r="E363" s="17"/>
      <c r="F363" s="17"/>
      <c r="G363" s="41"/>
    </row>
    <row r="364" spans="1:7">
      <c r="A364" s="201"/>
      <c r="B364" s="36">
        <f t="shared" si="92"/>
        <v>29</v>
      </c>
      <c r="C364" s="37">
        <v>42367</v>
      </c>
      <c r="D364" s="17">
        <f t="shared" si="87"/>
        <v>53</v>
      </c>
      <c r="E364" s="17"/>
      <c r="F364" s="17"/>
      <c r="G364" s="41"/>
    </row>
    <row r="365" spans="1:7">
      <c r="A365" s="201"/>
      <c r="B365" s="36">
        <v>30</v>
      </c>
      <c r="C365" s="37">
        <v>42368</v>
      </c>
      <c r="D365" s="17">
        <f t="shared" si="87"/>
        <v>53</v>
      </c>
      <c r="E365" s="17"/>
      <c r="F365" s="17"/>
      <c r="G365" s="41"/>
    </row>
    <row r="366" spans="1:7">
      <c r="A366" s="201"/>
      <c r="B366" s="36">
        <v>31</v>
      </c>
      <c r="C366" s="37">
        <v>42369</v>
      </c>
      <c r="D366" s="17">
        <f t="shared" si="87"/>
        <v>53</v>
      </c>
      <c r="E366" s="17"/>
      <c r="F366" s="17"/>
      <c r="G366" s="41"/>
    </row>
  </sheetData>
  <mergeCells count="165">
    <mergeCell ref="E356:E362"/>
    <mergeCell ref="F356:F362"/>
    <mergeCell ref="E335:E341"/>
    <mergeCell ref="F335:F341"/>
    <mergeCell ref="E342:E348"/>
    <mergeCell ref="F342:F348"/>
    <mergeCell ref="E349:E355"/>
    <mergeCell ref="F349:F355"/>
    <mergeCell ref="E314:E320"/>
    <mergeCell ref="F314:F320"/>
    <mergeCell ref="E321:E327"/>
    <mergeCell ref="F321:F327"/>
    <mergeCell ref="E328:E334"/>
    <mergeCell ref="F328:F334"/>
    <mergeCell ref="E293:E299"/>
    <mergeCell ref="F293:F299"/>
    <mergeCell ref="E300:E306"/>
    <mergeCell ref="F300:F306"/>
    <mergeCell ref="E307:E313"/>
    <mergeCell ref="F307:F313"/>
    <mergeCell ref="E272:E278"/>
    <mergeCell ref="F272:F278"/>
    <mergeCell ref="E279:E285"/>
    <mergeCell ref="F279:F285"/>
    <mergeCell ref="E286:E292"/>
    <mergeCell ref="F286:F292"/>
    <mergeCell ref="E251:E257"/>
    <mergeCell ref="F251:F257"/>
    <mergeCell ref="E258:E264"/>
    <mergeCell ref="F258:F264"/>
    <mergeCell ref="E265:E271"/>
    <mergeCell ref="F265:F271"/>
    <mergeCell ref="E230:E236"/>
    <mergeCell ref="F230:F236"/>
    <mergeCell ref="E237:E243"/>
    <mergeCell ref="F237:F243"/>
    <mergeCell ref="E244:E250"/>
    <mergeCell ref="F244:F250"/>
    <mergeCell ref="E209:E215"/>
    <mergeCell ref="F209:F215"/>
    <mergeCell ref="E216:E222"/>
    <mergeCell ref="F216:F222"/>
    <mergeCell ref="E223:E229"/>
    <mergeCell ref="F223:F229"/>
    <mergeCell ref="E188:E194"/>
    <mergeCell ref="F188:F194"/>
    <mergeCell ref="E195:E201"/>
    <mergeCell ref="F195:F201"/>
    <mergeCell ref="E202:E208"/>
    <mergeCell ref="F202:F208"/>
    <mergeCell ref="E167:E173"/>
    <mergeCell ref="F167:F173"/>
    <mergeCell ref="E174:E180"/>
    <mergeCell ref="F174:F180"/>
    <mergeCell ref="E181:E187"/>
    <mergeCell ref="F181:F187"/>
    <mergeCell ref="E146:E152"/>
    <mergeCell ref="F146:F152"/>
    <mergeCell ref="E153:E159"/>
    <mergeCell ref="F153:F159"/>
    <mergeCell ref="E160:E166"/>
    <mergeCell ref="F160:F166"/>
    <mergeCell ref="E139:E145"/>
    <mergeCell ref="F139:F145"/>
    <mergeCell ref="E118:E125"/>
    <mergeCell ref="F118:F125"/>
    <mergeCell ref="E126:E132"/>
    <mergeCell ref="F126:F132"/>
    <mergeCell ref="E133:E138"/>
    <mergeCell ref="F133:F138"/>
    <mergeCell ref="E111:E117"/>
    <mergeCell ref="F111:F117"/>
    <mergeCell ref="F90:F96"/>
    <mergeCell ref="E97:E103"/>
    <mergeCell ref="F97:F103"/>
    <mergeCell ref="E104:E110"/>
    <mergeCell ref="F104:F110"/>
    <mergeCell ref="E56:E61"/>
    <mergeCell ref="F56:F61"/>
    <mergeCell ref="E48:E55"/>
    <mergeCell ref="F48:F55"/>
    <mergeCell ref="E83:E89"/>
    <mergeCell ref="F83:F89"/>
    <mergeCell ref="E76:E82"/>
    <mergeCell ref="F76:F82"/>
    <mergeCell ref="E70:E75"/>
    <mergeCell ref="F70:F75"/>
    <mergeCell ref="E62:E69"/>
    <mergeCell ref="F62:F69"/>
    <mergeCell ref="F34:F40"/>
    <mergeCell ref="E41:E47"/>
    <mergeCell ref="F41:F47"/>
    <mergeCell ref="A214:A244"/>
    <mergeCell ref="A245:A274"/>
    <mergeCell ref="A275:A305"/>
    <mergeCell ref="A306:A335"/>
    <mergeCell ref="A336:A366"/>
    <mergeCell ref="E13:E19"/>
    <mergeCell ref="E20:E26"/>
    <mergeCell ref="E27:E33"/>
    <mergeCell ref="E34:E40"/>
    <mergeCell ref="A33:A60"/>
    <mergeCell ref="A61:A91"/>
    <mergeCell ref="A92:A121"/>
    <mergeCell ref="A122:A152"/>
    <mergeCell ref="A153:A182"/>
    <mergeCell ref="A183:A213"/>
    <mergeCell ref="A2:A32"/>
    <mergeCell ref="F13:F19"/>
    <mergeCell ref="F20:F26"/>
    <mergeCell ref="F27:F33"/>
    <mergeCell ref="D10:D12"/>
    <mergeCell ref="E90:E96"/>
    <mergeCell ref="G13:G19"/>
    <mergeCell ref="G20:G26"/>
    <mergeCell ref="G27:G33"/>
    <mergeCell ref="G34:G40"/>
    <mergeCell ref="G41:G47"/>
    <mergeCell ref="G48:G55"/>
    <mergeCell ref="G56:G61"/>
    <mergeCell ref="G62:G69"/>
    <mergeCell ref="G70:G75"/>
    <mergeCell ref="G76:G82"/>
    <mergeCell ref="G83:G89"/>
    <mergeCell ref="G90:G96"/>
    <mergeCell ref="G97:G103"/>
    <mergeCell ref="G104:G110"/>
    <mergeCell ref="G111:G117"/>
    <mergeCell ref="G118:G125"/>
    <mergeCell ref="G126:G132"/>
    <mergeCell ref="G133:G138"/>
    <mergeCell ref="G258:G264"/>
    <mergeCell ref="G139:G145"/>
    <mergeCell ref="G146:G152"/>
    <mergeCell ref="G153:G159"/>
    <mergeCell ref="G160:G166"/>
    <mergeCell ref="G167:G173"/>
    <mergeCell ref="G174:G180"/>
    <mergeCell ref="G181:G187"/>
    <mergeCell ref="G188:G194"/>
    <mergeCell ref="G195:G201"/>
    <mergeCell ref="G328:G334"/>
    <mergeCell ref="G335:G341"/>
    <mergeCell ref="G342:G348"/>
    <mergeCell ref="G349:G355"/>
    <mergeCell ref="G356:G362"/>
    <mergeCell ref="G10:G12"/>
    <mergeCell ref="E10:F11"/>
    <mergeCell ref="G265:G271"/>
    <mergeCell ref="G272:G278"/>
    <mergeCell ref="G279:G285"/>
    <mergeCell ref="G286:G292"/>
    <mergeCell ref="G293:G299"/>
    <mergeCell ref="G300:G306"/>
    <mergeCell ref="G307:G313"/>
    <mergeCell ref="G314:G320"/>
    <mergeCell ref="G321:G327"/>
    <mergeCell ref="G202:G208"/>
    <mergeCell ref="G209:G215"/>
    <mergeCell ref="G216:G222"/>
    <mergeCell ref="G223:G229"/>
    <mergeCell ref="G230:G236"/>
    <mergeCell ref="G237:G243"/>
    <mergeCell ref="G244:G250"/>
    <mergeCell ref="G251:G2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</vt:lpstr>
      <vt:lpstr>2015</vt:lpstr>
      <vt:lpstr>Отчетные недели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 В.Х.</dc:creator>
  <cp:lastModifiedBy>Львов Андрей Игоревич</cp:lastModifiedBy>
  <cp:lastPrinted>2014-11-26T10:42:23Z</cp:lastPrinted>
  <dcterms:created xsi:type="dcterms:W3CDTF">2013-10-02T11:57:54Z</dcterms:created>
  <dcterms:modified xsi:type="dcterms:W3CDTF">2015-04-22T13:59:19Z</dcterms:modified>
</cp:coreProperties>
</file>