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075"/>
  </bookViews>
  <sheets>
    <sheet name="Лист1 (2)" sheetId="1" r:id="rId1"/>
  </sheets>
  <externalReferences>
    <externalReference r:id="rId2"/>
  </externalReferences>
  <definedNames>
    <definedName name="Видпрокладки">'[1]Расчет и данные по сетям'!$CP$11</definedName>
    <definedName name="Диаметр">INDEX('Лист1 (2)'!$B$5:$B$52,MATCH('Лист1 (2)'!$A$1,'Лист1 (2)'!$A$5:$A$52,0)):INDEX('Лист1 (2)'!$B$5:$B$52,MATCH('Лист1 (2)'!$A$1,'Лист1 (2)'!$A$5:$A$52,1))</definedName>
    <definedName name="Диаметр1">'Лист1 (2)'!$B$5:$B$52</definedName>
    <definedName name="маты">'Лист1 (2)'!$A$5:$A$34</definedName>
    <definedName name="маты1">'Лист1 (2)'!$A$5:$A$52</definedName>
    <definedName name="Температура">INDEX('Лист1 (2)'!$C$4:$E$52,MATCH('Лист1 (2)'!$A$1,'Лист1 (2)'!$A$5:$A$52,0)):INDEX('Лист1 (2)'!$C$4:$E$52,MATCH('Лист1 (2)'!$A$1,'Лист1 (2)'!$A$5:$A$52,1))</definedName>
  </definedNames>
  <calcPr calcId="144525"/>
</workbook>
</file>

<file path=xl/calcChain.xml><?xml version="1.0" encoding="utf-8"?>
<calcChain xmlns="http://schemas.openxmlformats.org/spreadsheetml/2006/main">
  <c r="D52" i="1" l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F38" i="1"/>
  <c r="D38" i="1"/>
  <c r="F37" i="1"/>
  <c r="D37" i="1"/>
  <c r="F36" i="1"/>
  <c r="D36" i="1"/>
  <c r="F35" i="1"/>
  <c r="D35" i="1"/>
  <c r="F34" i="1"/>
  <c r="D34" i="1"/>
  <c r="F33" i="1"/>
  <c r="D33" i="1"/>
  <c r="F32" i="1"/>
  <c r="D32" i="1"/>
  <c r="F31" i="1"/>
  <c r="D31" i="1"/>
  <c r="F30" i="1"/>
  <c r="D30" i="1"/>
  <c r="F29" i="1"/>
  <c r="D29" i="1"/>
  <c r="F28" i="1"/>
  <c r="D28" i="1"/>
  <c r="F27" i="1"/>
  <c r="D27" i="1"/>
  <c r="F26" i="1"/>
  <c r="D26" i="1"/>
  <c r="F25" i="1"/>
  <c r="D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B2" i="1"/>
  <c r="F40" i="1" s="1"/>
</calcChain>
</file>

<file path=xl/sharedStrings.xml><?xml version="1.0" encoding="utf-8"?>
<sst xmlns="http://schemas.openxmlformats.org/spreadsheetml/2006/main" count="54" uniqueCount="4">
  <si>
    <t>1995 закрытая</t>
  </si>
  <si>
    <t>1995 открытая</t>
  </si>
  <si>
    <t>Температура среды</t>
  </si>
  <si>
    <t>Диаметры трубы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</si>
</sst>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1" fillId="0" borderId="0" xfId="1" applyFont="1"/>
    <xf numFmtId="0" fontId="1" fillId="0" borderId="0" xfId="1"/>
    <xf numFmtId="0" fontId="2" fillId="0" borderId="1" xfId="1" applyFont="1" applyBorder="1"/>
    <xf numFmtId="0" fontId="1" fillId="0" borderId="1" xfId="1" applyBorder="1"/>
    <xf numFmtId="0" fontId="2" fillId="0" borderId="1" xfId="1" applyFont="1" applyFill="1" applyBorder="1"/>
    <xf numFmtId="0" fontId="1" fillId="0" borderId="2" xfId="1" applyBorder="1"/>
    <xf numFmtId="0" fontId="1" fillId="0" borderId="0" xfId="1" applyAlignment="1">
      <alignment vertical="center" wrapText="1"/>
    </xf>
    <xf numFmtId="0" fontId="1" fillId="2" borderId="0" xfId="1" applyFill="1"/>
  </cellXfs>
  <cellStyles count="3">
    <cellStyle name="Обычный" xfId="0" builtinId="0"/>
    <cellStyle name="Обычный 2" xfId="2"/>
    <cellStyle name="Обычный 3" xfId="1"/>
  </cellStyles>
  <dxfs count="2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3;&#1103;%20&#1088;&#1072;&#1089;&#1095;&#1077;&#1090;&#1072;%20&#1053;&#1058;&#1055;/&#1048;&#1089;&#1093;&#1086;&#1076;&#1085;&#1099;&#1077;%20&#1092;&#1086;&#1088;&#1084;&#1099;/&#1056;&#1072;&#1089;&#1095;&#1077;&#1090;%20&#1053;&#1058;&#105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Сведения о ТСО"/>
      <sheetName val="2. Хар-ка систем теплоснабжения"/>
      <sheetName val="4 Вывод"/>
      <sheetName val="3.Общая хар-ка тепловых сетей"/>
      <sheetName val="Лист1"/>
      <sheetName val="5 стр.1"/>
      <sheetName val="6"/>
      <sheetName val="7"/>
      <sheetName val="стр.1"/>
      <sheetName val="стр.1 (2)"/>
      <sheetName val="8"/>
      <sheetName val="Расчет и данные по сетям"/>
      <sheetName val="Лист1 (2)"/>
      <sheetName val="Температурный график"/>
      <sheetName val="Температурные параметры"/>
      <sheetName val="Справочник"/>
      <sheetName val="Нормативы тех. потерь"/>
      <sheetName val="стр.1_2"/>
      <sheetName val="Мероприятия по энергосбережению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">
          <cell r="CP11" t="str">
            <v>1995/открытая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abSelected="1" topLeftCell="A22" zoomScale="90" zoomScaleNormal="90" workbookViewId="0">
      <selection activeCell="K28" sqref="K28"/>
    </sheetView>
  </sheetViews>
  <sheetFormatPr defaultRowHeight="15" x14ac:dyDescent="0.25"/>
  <cols>
    <col min="1" max="1" width="55" style="2" customWidth="1"/>
    <col min="2" max="2" width="6" style="2" customWidth="1"/>
    <col min="3" max="5" width="9.140625" style="2"/>
    <col min="6" max="6" width="10.28515625" style="2" bestFit="1" customWidth="1"/>
    <col min="7" max="16384" width="9.140625" style="2"/>
  </cols>
  <sheetData>
    <row r="1" spans="1:6" x14ac:dyDescent="0.25">
      <c r="A1" s="1" t="s">
        <v>0</v>
      </c>
      <c r="D1" s="2" t="s">
        <v>1</v>
      </c>
    </row>
    <row r="2" spans="1:6" x14ac:dyDescent="0.25">
      <c r="A2" s="2" t="s">
        <v>2</v>
      </c>
      <c r="B2" s="2">
        <f>IF($A$1="1995 закрытая",47.8,55.8)</f>
        <v>47.8</v>
      </c>
      <c r="D2" s="2" t="s">
        <v>0</v>
      </c>
    </row>
    <row r="3" spans="1:6" x14ac:dyDescent="0.25">
      <c r="A3" s="2" t="s">
        <v>3</v>
      </c>
      <c r="B3" s="2">
        <v>80</v>
      </c>
    </row>
    <row r="4" spans="1:6" x14ac:dyDescent="0.25">
      <c r="A4" s="3" t="s">
        <v>1</v>
      </c>
      <c r="B4" s="4"/>
      <c r="C4" s="2">
        <v>45</v>
      </c>
      <c r="D4" s="2">
        <v>60</v>
      </c>
      <c r="E4" s="2">
        <v>95</v>
      </c>
      <c r="F4" s="4">
        <f>E4+1</f>
        <v>96</v>
      </c>
    </row>
    <row r="5" spans="1:6" x14ac:dyDescent="0.25">
      <c r="A5" s="3" t="s">
        <v>1</v>
      </c>
      <c r="B5" s="2">
        <v>25</v>
      </c>
      <c r="C5" s="4">
        <v>15</v>
      </c>
      <c r="D5" s="4">
        <v>23</v>
      </c>
      <c r="E5" s="4">
        <v>31</v>
      </c>
      <c r="F5" s="4">
        <f t="shared" ref="F5:F24" si="0">E5+1</f>
        <v>32</v>
      </c>
    </row>
    <row r="6" spans="1:6" x14ac:dyDescent="0.25">
      <c r="A6" s="3" t="s">
        <v>1</v>
      </c>
      <c r="B6" s="2">
        <v>40</v>
      </c>
      <c r="C6" s="4">
        <v>18</v>
      </c>
      <c r="D6" s="4">
        <v>27</v>
      </c>
      <c r="E6" s="4">
        <v>36</v>
      </c>
      <c r="F6" s="4">
        <f t="shared" si="0"/>
        <v>37</v>
      </c>
    </row>
    <row r="7" spans="1:6" x14ac:dyDescent="0.25">
      <c r="A7" s="3" t="s">
        <v>1</v>
      </c>
      <c r="B7" s="2">
        <v>50</v>
      </c>
      <c r="C7" s="4">
        <v>21</v>
      </c>
      <c r="D7" s="4">
        <v>30</v>
      </c>
      <c r="E7" s="4">
        <v>40</v>
      </c>
      <c r="F7" s="4">
        <f t="shared" si="0"/>
        <v>41</v>
      </c>
    </row>
    <row r="8" spans="1:6" x14ac:dyDescent="0.25">
      <c r="A8" s="3" t="s">
        <v>1</v>
      </c>
      <c r="B8" s="2">
        <v>65</v>
      </c>
      <c r="C8" s="4">
        <v>25</v>
      </c>
      <c r="D8" s="4">
        <v>35</v>
      </c>
      <c r="E8" s="4">
        <v>45</v>
      </c>
      <c r="F8" s="4">
        <f t="shared" si="0"/>
        <v>46</v>
      </c>
    </row>
    <row r="9" spans="1:6" x14ac:dyDescent="0.25">
      <c r="A9" s="3" t="s">
        <v>1</v>
      </c>
      <c r="B9" s="2">
        <v>80</v>
      </c>
      <c r="C9" s="4">
        <v>28</v>
      </c>
      <c r="D9" s="4">
        <v>38</v>
      </c>
      <c r="E9" s="4">
        <v>50</v>
      </c>
      <c r="F9" s="4">
        <f t="shared" si="0"/>
        <v>51</v>
      </c>
    </row>
    <row r="10" spans="1:6" x14ac:dyDescent="0.25">
      <c r="A10" s="3" t="s">
        <v>1</v>
      </c>
      <c r="B10" s="2">
        <v>100</v>
      </c>
      <c r="C10" s="4">
        <v>31</v>
      </c>
      <c r="D10" s="4">
        <v>43</v>
      </c>
      <c r="E10" s="4">
        <v>55</v>
      </c>
      <c r="F10" s="4">
        <f t="shared" si="0"/>
        <v>56</v>
      </c>
    </row>
    <row r="11" spans="1:6" x14ac:dyDescent="0.25">
      <c r="A11" s="3" t="s">
        <v>1</v>
      </c>
      <c r="B11" s="2">
        <v>125</v>
      </c>
      <c r="C11" s="4">
        <v>35</v>
      </c>
      <c r="D11" s="4">
        <v>48</v>
      </c>
      <c r="E11" s="4">
        <v>60</v>
      </c>
      <c r="F11" s="4">
        <f t="shared" si="0"/>
        <v>61</v>
      </c>
    </row>
    <row r="12" spans="1:6" x14ac:dyDescent="0.25">
      <c r="A12" s="3" t="s">
        <v>1</v>
      </c>
      <c r="B12" s="2">
        <v>150</v>
      </c>
      <c r="C12" s="4">
        <v>38</v>
      </c>
      <c r="D12" s="4">
        <v>50</v>
      </c>
      <c r="E12" s="4">
        <v>65</v>
      </c>
      <c r="F12" s="4">
        <f t="shared" si="0"/>
        <v>66</v>
      </c>
    </row>
    <row r="13" spans="1:6" x14ac:dyDescent="0.25">
      <c r="A13" s="3" t="s">
        <v>1</v>
      </c>
      <c r="B13" s="2">
        <v>175</v>
      </c>
      <c r="C13" s="4">
        <v>42</v>
      </c>
      <c r="D13" s="4">
        <v>58</v>
      </c>
      <c r="E13" s="4">
        <v>73</v>
      </c>
      <c r="F13" s="4">
        <f t="shared" si="0"/>
        <v>74</v>
      </c>
    </row>
    <row r="14" spans="1:6" x14ac:dyDescent="0.25">
      <c r="A14" s="3" t="s">
        <v>1</v>
      </c>
      <c r="B14" s="2">
        <v>200</v>
      </c>
      <c r="C14" s="4">
        <v>46</v>
      </c>
      <c r="D14" s="4">
        <v>60</v>
      </c>
      <c r="E14" s="4">
        <v>78</v>
      </c>
      <c r="F14" s="4">
        <f t="shared" si="0"/>
        <v>79</v>
      </c>
    </row>
    <row r="15" spans="1:6" x14ac:dyDescent="0.25">
      <c r="A15" s="3" t="s">
        <v>1</v>
      </c>
      <c r="B15" s="2">
        <v>250</v>
      </c>
      <c r="C15" s="4">
        <v>53</v>
      </c>
      <c r="D15" s="4">
        <v>70</v>
      </c>
      <c r="E15" s="4">
        <v>87</v>
      </c>
      <c r="F15" s="4">
        <f t="shared" si="0"/>
        <v>88</v>
      </c>
    </row>
    <row r="16" spans="1:6" x14ac:dyDescent="0.25">
      <c r="A16" s="3" t="s">
        <v>1</v>
      </c>
      <c r="B16" s="2">
        <v>300</v>
      </c>
      <c r="C16" s="4">
        <v>60</v>
      </c>
      <c r="D16" s="4">
        <v>80</v>
      </c>
      <c r="E16" s="4">
        <v>100</v>
      </c>
      <c r="F16" s="4">
        <f t="shared" si="0"/>
        <v>101</v>
      </c>
    </row>
    <row r="17" spans="1:6" x14ac:dyDescent="0.25">
      <c r="A17" s="3" t="s">
        <v>1</v>
      </c>
      <c r="B17" s="2">
        <v>350</v>
      </c>
      <c r="C17" s="4">
        <v>71</v>
      </c>
      <c r="D17" s="4">
        <v>93</v>
      </c>
      <c r="E17" s="4">
        <v>114</v>
      </c>
      <c r="F17" s="4">
        <f t="shared" si="0"/>
        <v>115</v>
      </c>
    </row>
    <row r="18" spans="1:6" x14ac:dyDescent="0.25">
      <c r="A18" s="3" t="s">
        <v>1</v>
      </c>
      <c r="B18" s="2">
        <v>400</v>
      </c>
      <c r="C18" s="4">
        <v>82</v>
      </c>
      <c r="D18" s="4">
        <v>105</v>
      </c>
      <c r="E18" s="4">
        <v>128</v>
      </c>
      <c r="F18" s="4">
        <f t="shared" si="0"/>
        <v>129</v>
      </c>
    </row>
    <row r="19" spans="1:6" x14ac:dyDescent="0.25">
      <c r="A19" s="3" t="s">
        <v>1</v>
      </c>
      <c r="B19" s="2">
        <v>450</v>
      </c>
      <c r="C19" s="4">
        <v>89</v>
      </c>
      <c r="D19" s="4">
        <v>113</v>
      </c>
      <c r="E19" s="4">
        <v>136</v>
      </c>
      <c r="F19" s="4">
        <f t="shared" si="0"/>
        <v>137</v>
      </c>
    </row>
    <row r="20" spans="1:6" x14ac:dyDescent="0.25">
      <c r="A20" s="3" t="s">
        <v>1</v>
      </c>
      <c r="B20" s="2">
        <v>500</v>
      </c>
      <c r="C20" s="4">
        <v>95</v>
      </c>
      <c r="D20" s="4">
        <v>120</v>
      </c>
      <c r="E20" s="4">
        <v>145</v>
      </c>
      <c r="F20" s="4">
        <f t="shared" si="0"/>
        <v>146</v>
      </c>
    </row>
    <row r="21" spans="1:6" x14ac:dyDescent="0.25">
      <c r="A21" s="3" t="s">
        <v>1</v>
      </c>
      <c r="B21" s="2">
        <v>600</v>
      </c>
      <c r="C21" s="4">
        <v>104</v>
      </c>
      <c r="D21" s="4">
        <v>133</v>
      </c>
      <c r="E21" s="4">
        <v>160</v>
      </c>
      <c r="F21" s="4">
        <f t="shared" si="0"/>
        <v>161</v>
      </c>
    </row>
    <row r="22" spans="1:6" x14ac:dyDescent="0.25">
      <c r="A22" s="3" t="s">
        <v>1</v>
      </c>
      <c r="B22" s="2">
        <v>920</v>
      </c>
      <c r="C22" s="4">
        <v>95</v>
      </c>
      <c r="D22" s="4">
        <v>120</v>
      </c>
      <c r="E22" s="4">
        <v>145</v>
      </c>
      <c r="F22" s="4">
        <f t="shared" si="0"/>
        <v>146</v>
      </c>
    </row>
    <row r="23" spans="1:6" x14ac:dyDescent="0.25">
      <c r="A23" s="3" t="s">
        <v>1</v>
      </c>
      <c r="B23" s="2">
        <v>1020</v>
      </c>
      <c r="C23" s="4">
        <v>104</v>
      </c>
      <c r="D23" s="4">
        <v>133</v>
      </c>
      <c r="E23" s="4">
        <v>160</v>
      </c>
      <c r="F23" s="4">
        <f t="shared" si="0"/>
        <v>161</v>
      </c>
    </row>
    <row r="24" spans="1:6" x14ac:dyDescent="0.25">
      <c r="A24" s="5" t="s">
        <v>0</v>
      </c>
      <c r="C24" s="2">
        <v>45</v>
      </c>
      <c r="D24" s="2">
        <v>60</v>
      </c>
      <c r="E24" s="2">
        <v>85</v>
      </c>
      <c r="F24" s="2">
        <f t="shared" si="0"/>
        <v>86</v>
      </c>
    </row>
    <row r="25" spans="1:6" s="6" customFormat="1" x14ac:dyDescent="0.25">
      <c r="A25" s="5" t="s">
        <v>0</v>
      </c>
      <c r="B25" s="2">
        <v>25</v>
      </c>
      <c r="C25" s="6">
        <v>20</v>
      </c>
      <c r="D25" s="6">
        <f>45-20</f>
        <v>25</v>
      </c>
      <c r="E25" s="6">
        <v>1</v>
      </c>
      <c r="F25" s="4">
        <f>E25+1</f>
        <v>2</v>
      </c>
    </row>
    <row r="26" spans="1:6" x14ac:dyDescent="0.25">
      <c r="A26" s="5" t="s">
        <v>0</v>
      </c>
      <c r="B26">
        <v>50</v>
      </c>
      <c r="C26" s="6">
        <v>25</v>
      </c>
      <c r="D26" s="6">
        <f>56-25</f>
        <v>31</v>
      </c>
      <c r="E26" s="6">
        <v>1</v>
      </c>
      <c r="F26" s="4">
        <f>E26+1</f>
        <v>2</v>
      </c>
    </row>
    <row r="27" spans="1:6" x14ac:dyDescent="0.25">
      <c r="A27" s="5" t="s">
        <v>0</v>
      </c>
      <c r="B27">
        <v>70</v>
      </c>
      <c r="C27" s="2">
        <v>29</v>
      </c>
      <c r="D27" s="2">
        <f>64-29</f>
        <v>35</v>
      </c>
      <c r="E27" s="2">
        <v>1</v>
      </c>
      <c r="F27" s="4">
        <f>E27+1</f>
        <v>2</v>
      </c>
    </row>
    <row r="28" spans="1:6" x14ac:dyDescent="0.25">
      <c r="A28" s="5" t="s">
        <v>0</v>
      </c>
      <c r="B28">
        <v>80</v>
      </c>
      <c r="C28" s="2">
        <v>31</v>
      </c>
      <c r="D28" s="2">
        <f>69-31</f>
        <v>38</v>
      </c>
      <c r="E28" s="2">
        <v>1</v>
      </c>
      <c r="F28" s="4">
        <f>E28+1</f>
        <v>2</v>
      </c>
    </row>
    <row r="29" spans="1:6" x14ac:dyDescent="0.25">
      <c r="A29" s="5" t="s">
        <v>0</v>
      </c>
      <c r="B29">
        <v>100</v>
      </c>
      <c r="C29" s="2">
        <v>34</v>
      </c>
      <c r="D29" s="2">
        <f>76-34</f>
        <v>42</v>
      </c>
      <c r="E29" s="2">
        <v>1</v>
      </c>
      <c r="F29" s="4">
        <f>E29+1</f>
        <v>2</v>
      </c>
    </row>
    <row r="30" spans="1:6" x14ac:dyDescent="0.25">
      <c r="A30" s="5" t="s">
        <v>0</v>
      </c>
      <c r="B30">
        <v>50</v>
      </c>
      <c r="C30" s="2">
        <v>42</v>
      </c>
      <c r="D30" s="6">
        <f t="shared" ref="D30" si="1">56-25</f>
        <v>31</v>
      </c>
      <c r="E30" s="6">
        <v>1</v>
      </c>
      <c r="F30" s="4">
        <f>E30+1</f>
        <v>2</v>
      </c>
    </row>
    <row r="31" spans="1:6" x14ac:dyDescent="0.25">
      <c r="A31" s="5" t="s">
        <v>0</v>
      </c>
      <c r="B31">
        <v>65</v>
      </c>
      <c r="C31" s="2">
        <v>51</v>
      </c>
      <c r="D31" s="2">
        <f t="shared" ref="D31" si="2">64-29</f>
        <v>35</v>
      </c>
      <c r="E31" s="2">
        <v>1</v>
      </c>
      <c r="F31" s="4">
        <f>E31+1</f>
        <v>2</v>
      </c>
    </row>
    <row r="32" spans="1:6" x14ac:dyDescent="0.25">
      <c r="A32" s="5" t="s">
        <v>0</v>
      </c>
      <c r="B32">
        <v>80</v>
      </c>
      <c r="C32" s="2">
        <v>60</v>
      </c>
      <c r="D32" s="2">
        <f t="shared" ref="D32" si="3">69-31</f>
        <v>38</v>
      </c>
      <c r="E32" s="2">
        <v>1</v>
      </c>
      <c r="F32" s="4">
        <f>E32+1</f>
        <v>2</v>
      </c>
    </row>
    <row r="33" spans="1:6" x14ac:dyDescent="0.25">
      <c r="A33" s="5" t="s">
        <v>0</v>
      </c>
      <c r="B33">
        <v>100</v>
      </c>
      <c r="C33" s="2">
        <v>68</v>
      </c>
      <c r="D33" s="2">
        <f t="shared" ref="D33" si="4">76-34</f>
        <v>42</v>
      </c>
      <c r="E33" s="2">
        <v>1</v>
      </c>
      <c r="F33" s="4">
        <f>E33+1</f>
        <v>2</v>
      </c>
    </row>
    <row r="34" spans="1:6" x14ac:dyDescent="0.25">
      <c r="A34" s="5" t="s">
        <v>0</v>
      </c>
      <c r="B34">
        <v>125</v>
      </c>
      <c r="C34" s="2">
        <v>76</v>
      </c>
      <c r="D34" s="6">
        <f t="shared" ref="D34" si="5">56-25</f>
        <v>31</v>
      </c>
      <c r="E34" s="6">
        <v>1</v>
      </c>
      <c r="F34" s="4">
        <f>E34+1</f>
        <v>2</v>
      </c>
    </row>
    <row r="35" spans="1:6" x14ac:dyDescent="0.25">
      <c r="A35" s="5" t="s">
        <v>0</v>
      </c>
      <c r="B35">
        <v>150</v>
      </c>
      <c r="C35" s="2">
        <v>82</v>
      </c>
      <c r="D35" s="2">
        <f t="shared" ref="D35" si="6">64-29</f>
        <v>35</v>
      </c>
      <c r="E35" s="2">
        <v>1</v>
      </c>
      <c r="F35" s="4">
        <f>E35+1</f>
        <v>2</v>
      </c>
    </row>
    <row r="36" spans="1:6" x14ac:dyDescent="0.25">
      <c r="A36" s="5" t="s">
        <v>0</v>
      </c>
      <c r="B36">
        <v>175</v>
      </c>
      <c r="C36" s="2">
        <v>91</v>
      </c>
      <c r="D36" s="2">
        <f t="shared" ref="D36" si="7">69-31</f>
        <v>38</v>
      </c>
      <c r="E36" s="2">
        <v>1</v>
      </c>
      <c r="F36" s="4">
        <f>E36+1</f>
        <v>2</v>
      </c>
    </row>
    <row r="37" spans="1:6" ht="15" customHeight="1" x14ac:dyDescent="0.25">
      <c r="A37" s="5" t="s">
        <v>0</v>
      </c>
      <c r="B37">
        <v>200</v>
      </c>
      <c r="C37" s="2">
        <v>101</v>
      </c>
      <c r="D37" s="2">
        <f t="shared" ref="D37" si="8">76-34</f>
        <v>42</v>
      </c>
      <c r="E37" s="2">
        <v>1</v>
      </c>
      <c r="F37" s="4">
        <f>E37+1</f>
        <v>2</v>
      </c>
    </row>
    <row r="38" spans="1:6" x14ac:dyDescent="0.25">
      <c r="A38" s="5" t="s">
        <v>0</v>
      </c>
      <c r="B38">
        <v>250</v>
      </c>
      <c r="C38" s="7">
        <v>114</v>
      </c>
      <c r="D38" s="6">
        <f t="shared" ref="D38" si="9">56-25</f>
        <v>31</v>
      </c>
      <c r="E38" s="6">
        <v>1</v>
      </c>
      <c r="F38" s="4">
        <f>E38+1</f>
        <v>2</v>
      </c>
    </row>
    <row r="39" spans="1:6" x14ac:dyDescent="0.25">
      <c r="A39" s="5" t="s">
        <v>0</v>
      </c>
      <c r="B39">
        <v>300</v>
      </c>
      <c r="C39" s="7">
        <v>125</v>
      </c>
      <c r="D39" s="2">
        <f t="shared" ref="D39" si="10">64-29</f>
        <v>35</v>
      </c>
      <c r="E39" s="2">
        <v>1</v>
      </c>
      <c r="F39" s="7"/>
    </row>
    <row r="40" spans="1:6" ht="15" customHeight="1" x14ac:dyDescent="0.25">
      <c r="A40" s="5" t="s">
        <v>0</v>
      </c>
      <c r="B40">
        <v>350</v>
      </c>
      <c r="C40" s="7">
        <v>141</v>
      </c>
      <c r="D40" s="2">
        <f t="shared" ref="D40" si="11">69-31</f>
        <v>38</v>
      </c>
      <c r="E40" s="2">
        <v>1</v>
      </c>
      <c r="F40" s="8" t="e">
        <f ca="1">ROUND(FORECAST($B$2,OFFSET($B$4,MATCH($A$1,маты1,0)+MATCH($B$3,Диаметр,0)-1,MATCH($B$2,Температура,1),,2),OFFSET($B$4,,MATCH($B$2,Температура,1),,2)),2)</f>
        <v>#REF!</v>
      </c>
    </row>
    <row r="41" spans="1:6" x14ac:dyDescent="0.25">
      <c r="A41" s="5" t="s">
        <v>0</v>
      </c>
      <c r="B41">
        <v>400</v>
      </c>
      <c r="C41" s="7">
        <v>155</v>
      </c>
      <c r="D41" s="2">
        <f t="shared" ref="D41" si="12">76-34</f>
        <v>42</v>
      </c>
      <c r="E41" s="2">
        <v>1</v>
      </c>
      <c r="F41" s="7"/>
    </row>
    <row r="42" spans="1:6" x14ac:dyDescent="0.25">
      <c r="A42" s="5" t="s">
        <v>0</v>
      </c>
      <c r="B42">
        <v>450</v>
      </c>
      <c r="C42" s="7">
        <v>170</v>
      </c>
      <c r="D42" s="6">
        <f t="shared" ref="D42" si="13">56-25</f>
        <v>31</v>
      </c>
      <c r="E42" s="6">
        <v>1</v>
      </c>
      <c r="F42" s="7"/>
    </row>
    <row r="43" spans="1:6" x14ac:dyDescent="0.25">
      <c r="A43" s="5" t="s">
        <v>0</v>
      </c>
      <c r="B43">
        <v>500</v>
      </c>
      <c r="C43" s="7">
        <v>200</v>
      </c>
      <c r="D43" s="2">
        <f t="shared" ref="D43" si="14">64-29</f>
        <v>35</v>
      </c>
      <c r="E43" s="2">
        <v>1</v>
      </c>
      <c r="F43" s="7"/>
    </row>
    <row r="44" spans="1:6" x14ac:dyDescent="0.25">
      <c r="A44" s="5" t="s">
        <v>0</v>
      </c>
      <c r="B44">
        <v>600</v>
      </c>
      <c r="C44" s="7">
        <v>228</v>
      </c>
      <c r="D44" s="2">
        <f t="shared" ref="D44" si="15">69-31</f>
        <v>38</v>
      </c>
      <c r="E44" s="2">
        <v>1</v>
      </c>
      <c r="F44" s="7"/>
    </row>
    <row r="45" spans="1:6" x14ac:dyDescent="0.25">
      <c r="A45" s="5" t="s">
        <v>0</v>
      </c>
      <c r="B45">
        <v>700</v>
      </c>
      <c r="C45" s="6">
        <v>199.947368421053</v>
      </c>
      <c r="D45" s="2">
        <f t="shared" ref="D45" si="16">76-34</f>
        <v>42</v>
      </c>
      <c r="E45" s="2">
        <v>1</v>
      </c>
      <c r="F45" s="7"/>
    </row>
    <row r="46" spans="1:6" hidden="1" x14ac:dyDescent="0.25">
      <c r="A46" s="5" t="s">
        <v>0</v>
      </c>
      <c r="B46">
        <v>800</v>
      </c>
      <c r="C46" s="2">
        <v>210.34736842105301</v>
      </c>
      <c r="D46" s="6">
        <f t="shared" ref="D46" si="17">56-25</f>
        <v>31</v>
      </c>
      <c r="E46" s="6">
        <v>1</v>
      </c>
      <c r="F46" s="7"/>
    </row>
    <row r="47" spans="1:6" hidden="1" x14ac:dyDescent="0.25">
      <c r="A47" s="5" t="s">
        <v>0</v>
      </c>
      <c r="B47">
        <v>900</v>
      </c>
      <c r="C47" s="2">
        <v>220.74736842105301</v>
      </c>
      <c r="D47" s="2">
        <f t="shared" ref="D47" si="18">64-29</f>
        <v>35</v>
      </c>
      <c r="E47" s="2">
        <v>1</v>
      </c>
      <c r="F47" s="7"/>
    </row>
    <row r="48" spans="1:6" x14ac:dyDescent="0.25">
      <c r="A48" s="5" t="s">
        <v>0</v>
      </c>
      <c r="B48">
        <v>1000</v>
      </c>
      <c r="C48" s="2">
        <v>231.14736842105299</v>
      </c>
      <c r="D48" s="2">
        <f t="shared" ref="D48" si="19">69-31</f>
        <v>38</v>
      </c>
      <c r="E48" s="2">
        <v>1</v>
      </c>
    </row>
    <row r="49" spans="1:6" x14ac:dyDescent="0.25">
      <c r="A49" s="5" t="s">
        <v>0</v>
      </c>
      <c r="B49">
        <v>1100</v>
      </c>
      <c r="C49" s="2">
        <v>241.54736842105299</v>
      </c>
      <c r="D49" s="2">
        <f t="shared" ref="D49" si="20">76-34</f>
        <v>42</v>
      </c>
      <c r="E49" s="2">
        <v>1</v>
      </c>
    </row>
    <row r="50" spans="1:6" x14ac:dyDescent="0.25">
      <c r="A50" s="5" t="s">
        <v>0</v>
      </c>
      <c r="B50">
        <v>1200</v>
      </c>
      <c r="C50" s="2">
        <v>251.947368421053</v>
      </c>
      <c r="D50" s="6">
        <f t="shared" ref="D50" si="21">56-25</f>
        <v>31</v>
      </c>
      <c r="E50" s="6">
        <v>1</v>
      </c>
    </row>
    <row r="51" spans="1:6" x14ac:dyDescent="0.25">
      <c r="A51" s="5" t="s">
        <v>0</v>
      </c>
      <c r="B51">
        <v>1400</v>
      </c>
      <c r="C51" s="2">
        <v>262.34736842105298</v>
      </c>
      <c r="D51" s="2">
        <f t="shared" ref="D51" si="22">64-29</f>
        <v>35</v>
      </c>
      <c r="E51" s="2">
        <v>1</v>
      </c>
    </row>
    <row r="52" spans="1:6" x14ac:dyDescent="0.25">
      <c r="A52" s="5" t="s">
        <v>0</v>
      </c>
      <c r="B52">
        <v>1400</v>
      </c>
      <c r="C52" s="2">
        <v>272.74736842105301</v>
      </c>
      <c r="D52" s="2">
        <f t="shared" ref="D52" si="23">69-31</f>
        <v>38</v>
      </c>
      <c r="E52" s="2">
        <v>1</v>
      </c>
    </row>
    <row r="55" spans="1:6" x14ac:dyDescent="0.25">
      <c r="C55"/>
      <c r="D55"/>
      <c r="E55"/>
      <c r="F55"/>
    </row>
    <row r="56" spans="1:6" x14ac:dyDescent="0.25">
      <c r="C56"/>
      <c r="D56"/>
      <c r="E56"/>
      <c r="F56"/>
    </row>
    <row r="57" spans="1:6" x14ac:dyDescent="0.25">
      <c r="C57"/>
      <c r="D57"/>
      <c r="E57"/>
      <c r="F57"/>
    </row>
    <row r="58" spans="1:6" x14ac:dyDescent="0.25">
      <c r="C58"/>
      <c r="D58"/>
      <c r="E58"/>
      <c r="F58"/>
    </row>
    <row r="59" spans="1:6" x14ac:dyDescent="0.25">
      <c r="C59"/>
      <c r="D59"/>
      <c r="E59"/>
      <c r="F59"/>
    </row>
    <row r="60" spans="1:6" x14ac:dyDescent="0.25">
      <c r="C60"/>
      <c r="D60"/>
      <c r="E60"/>
      <c r="F60"/>
    </row>
    <row r="61" spans="1:6" x14ac:dyDescent="0.25">
      <c r="C61"/>
      <c r="D61"/>
      <c r="E61"/>
      <c r="F61"/>
    </row>
    <row r="62" spans="1:6" x14ac:dyDescent="0.25">
      <c r="C62"/>
      <c r="D62"/>
      <c r="E62"/>
      <c r="F62"/>
    </row>
    <row r="63" spans="1:6" x14ac:dyDescent="0.25">
      <c r="C63"/>
      <c r="D63"/>
      <c r="E63"/>
      <c r="F63"/>
    </row>
    <row r="64" spans="1:6" x14ac:dyDescent="0.25">
      <c r="C64"/>
      <c r="D64"/>
      <c r="E64"/>
      <c r="F64"/>
    </row>
    <row r="65" spans="3:6" x14ac:dyDescent="0.25">
      <c r="C65"/>
      <c r="D65"/>
      <c r="E65"/>
      <c r="F65"/>
    </row>
    <row r="66" spans="3:6" x14ac:dyDescent="0.25">
      <c r="C66"/>
      <c r="D66"/>
      <c r="E66"/>
      <c r="F66"/>
    </row>
    <row r="67" spans="3:6" x14ac:dyDescent="0.25">
      <c r="C67"/>
      <c r="D67"/>
      <c r="E67"/>
      <c r="F67"/>
    </row>
    <row r="68" spans="3:6" x14ac:dyDescent="0.25">
      <c r="C68"/>
      <c r="D68"/>
      <c r="E68"/>
      <c r="F68"/>
    </row>
  </sheetData>
  <conditionalFormatting sqref="C45:C52 C5:E23 C25:E29 C30:C34 D30:E52">
    <cfRule type="expression" dxfId="1" priority="1">
      <formula>C5=OFFSET($B$4,MATCH($A$1,$A$5:$A$34,0)+MATCH($B$3,Диаметр,0)-1,MATCH($B$2,$C$4:$F$4,1)+1)</formula>
    </cfRule>
    <cfRule type="expression" dxfId="0" priority="2">
      <formula>C5=OFFSET($B$4,MATCH($A$1,$A$5:$A$34,0)+MATCH($B$3,Диаметр,0)-1,MATCH($B$2,$C$4:$F$4,1))</formula>
    </cfRule>
  </conditionalFormatting>
  <dataValidations count="2">
    <dataValidation type="list" allowBlank="1" showInputMessage="1" showErrorMessage="1" sqref="A1">
      <formula1>$D$1:$D$2</formula1>
    </dataValidation>
    <dataValidation type="list" allowBlank="1" showInputMessage="1" showErrorMessage="1" sqref="B3">
      <formula1>Диаметр1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 (2)</vt:lpstr>
      <vt:lpstr>Диаметр1</vt:lpstr>
      <vt:lpstr>маты</vt:lpstr>
      <vt:lpstr>маты1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Kolbina</dc:creator>
  <cp:lastModifiedBy>Kolbina</cp:lastModifiedBy>
  <dcterms:created xsi:type="dcterms:W3CDTF">2015-04-24T11:18:17Z</dcterms:created>
  <dcterms:modified xsi:type="dcterms:W3CDTF">2015-04-24T11:18:33Z</dcterms:modified>
</cp:coreProperties>
</file>