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320" windowHeight="97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C3" i="1"/>
  <c r="D2" i="1"/>
  <c r="E2" i="1"/>
  <c r="C2" i="1"/>
  <c r="C10" i="1" l="1"/>
  <c r="C9" i="1"/>
  <c r="C8" i="1"/>
  <c r="C7" i="1"/>
  <c r="C6" i="1" l="1"/>
  <c r="C5" i="1"/>
  <c r="C4" i="1"/>
  <c r="L15" i="1" l="1"/>
  <c r="L16" i="1"/>
  <c r="L17" i="1"/>
  <c r="L18" i="1"/>
  <c r="L19" i="1"/>
  <c r="L20" i="1"/>
  <c r="L21" i="1"/>
  <c r="L22" i="1"/>
  <c r="L23" i="1"/>
  <c r="L24" i="1"/>
  <c r="L14" i="1"/>
  <c r="H15" i="1"/>
  <c r="H16" i="1"/>
  <c r="H17" i="1"/>
  <c r="H18" i="1"/>
  <c r="H19" i="1"/>
  <c r="H20" i="1"/>
  <c r="H21" i="1"/>
  <c r="H22" i="1"/>
  <c r="H23" i="1"/>
  <c r="H24" i="1"/>
  <c r="H14" i="1"/>
  <c r="D15" i="1"/>
  <c r="D16" i="1"/>
  <c r="D17" i="1"/>
  <c r="D18" i="1"/>
  <c r="D19" i="1"/>
  <c r="D20" i="1"/>
  <c r="D21" i="1"/>
  <c r="D22" i="1"/>
  <c r="D23" i="1"/>
  <c r="D24" i="1"/>
  <c r="D14" i="1"/>
  <c r="D6" i="1" l="1"/>
  <c r="D5" i="1"/>
  <c r="D4" i="1"/>
  <c r="E6" i="1" l="1"/>
  <c r="E4" i="1"/>
  <c r="E5" i="1"/>
</calcChain>
</file>

<file path=xl/sharedStrings.xml><?xml version="1.0" encoding="utf-8"?>
<sst xmlns="http://schemas.openxmlformats.org/spreadsheetml/2006/main" count="25" uniqueCount="17">
  <si>
    <t>сумма1</t>
  </si>
  <si>
    <t>сумма2</t>
  </si>
  <si>
    <t>Итог 1</t>
  </si>
  <si>
    <t>Итог 2</t>
  </si>
  <si>
    <t>Итог 3</t>
  </si>
  <si>
    <t>Итог 4</t>
  </si>
  <si>
    <t>Итог 5</t>
  </si>
  <si>
    <t>месяц</t>
  </si>
  <si>
    <t>коэффиц</t>
  </si>
  <si>
    <t>Условия</t>
  </si>
  <si>
    <t>сумма3</t>
  </si>
  <si>
    <t>кол-во</t>
  </si>
  <si>
    <t>Итог 6</t>
  </si>
  <si>
    <t>Итог 7</t>
  </si>
  <si>
    <t>Итог 8</t>
  </si>
  <si>
    <t>Итог 9</t>
  </si>
  <si>
    <r>
      <t xml:space="preserve">При протяжке формулы по горизонтали: 
- в ячейке c2 должна отобразиться сумма d14:d24, в ячейке d2 сумма H14:H24, в ячейке E3 сумма L14:L24
- В ячейке С3 должна отобразиться сумма c14:c24, в ячейке D3 сумма G14:G24, в ячейке E3 сумма K14:K24 и т.д.
В ячейке С4 должна отразиться максимальная сумма из диапазона С14:C24, в ячейке D4 max сумма из диапазона  G4:G24, в ячейке E4 max сумма из диапазона K14:K24 
В ячейке С5 должна отразиться средняя сумма из диапазона С14:C24, в ячейке D5 средняя сумма из диапазона  G14:G24, в ячейке E5 средняя сумма из диапазона K14:K24 
В ячейке С6 должно отразиться кол-во значений из диапазона С14:C24, в ячейке D6 кол-во значений из диапазона  G14:G24, в ячейке E6 кол-во значений из диапазона K14:K24 
</t>
    </r>
    <r>
      <rPr>
        <b/>
        <sz val="11"/>
        <color theme="1"/>
        <rFont val="Calibri"/>
        <family val="2"/>
        <charset val="204"/>
        <scheme val="minor"/>
      </rPr>
      <t xml:space="preserve">В ячейке С7 должна отобразиться сумма E14:d24, в ячейке d7 сумма i14:i24, в ячейке E7 сумма M14:M24
В ячейке С8 должна отобразиться максимальная сумма из диапазона F4:F24, в ячейке d8 сумма J14:J24, в ячейке E8 сумма N14:N24
В ячейке C9 должна отобразиться средняя сумма из диапазона F4:F24, в ячейке d9 сумма J14:J24, в ячейке E9 сумма N14:N24
</t>
    </r>
    <r>
      <rPr>
        <b/>
        <sz val="11"/>
        <color theme="8" tint="-0.499984740745262"/>
        <rFont val="Calibri"/>
        <family val="2"/>
        <charset val="204"/>
        <scheme val="minor"/>
      </rPr>
      <t xml:space="preserve">
В ячейке C10 должна отобразиться СРЕДНЕВЗВЕШАННАЯ сумма, расчитываемая по формуле суммапроизв из диапазонов Е и F4:F24, в ячейке d10 СРЕДНЕВЗВЕШАННАЯ сумма из диапазонов i и J14:J24 и К, в ячейке E10 СРЕДНЕВЗВЕШАННАЯ сумма из диапазонов M и N14:N24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</si>
</sst>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164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0" fillId="6" borderId="0" xfId="0" applyNumberFormat="1" applyFill="1"/>
    <xf numFmtId="0" fontId="0" fillId="7" borderId="0" xfId="0" applyFill="1"/>
    <xf numFmtId="0" fontId="0" fillId="5" borderId="0" xfId="0" applyFill="1"/>
    <xf numFmtId="0" fontId="0" fillId="8" borderId="0" xfId="0" applyFill="1"/>
    <xf numFmtId="4" fontId="0" fillId="8" borderId="0" xfId="0" applyNumberFormat="1" applyFill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F61"/>
  <sheetViews>
    <sheetView tabSelected="1" zoomScale="85" zoomScaleNormal="85" workbookViewId="0">
      <selection activeCell="C4" sqref="C4"/>
    </sheetView>
  </sheetViews>
  <sheetFormatPr defaultRowHeight="15" x14ac:dyDescent="0.25"/>
  <cols>
    <col min="2" max="2" width="12.42578125" customWidth="1"/>
    <col min="3" max="14" width="14.28515625" customWidth="1"/>
    <col min="15" max="15" width="10" bestFit="1" customWidth="1"/>
    <col min="16" max="26" width="12.7109375" customWidth="1"/>
  </cols>
  <sheetData>
    <row r="1" spans="2:32" x14ac:dyDescent="0.25">
      <c r="B1" t="s">
        <v>7</v>
      </c>
      <c r="C1" s="2">
        <v>42005</v>
      </c>
      <c r="D1" s="2">
        <v>42036</v>
      </c>
      <c r="E1" s="2">
        <v>42064</v>
      </c>
      <c r="F1" s="2"/>
      <c r="G1" s="2"/>
      <c r="H1" s="2"/>
      <c r="I1" s="2"/>
      <c r="J1" s="2"/>
      <c r="K1" s="2"/>
      <c r="L1" s="2"/>
      <c r="M1" s="2"/>
      <c r="N1" s="2"/>
    </row>
    <row r="2" spans="2:32" x14ac:dyDescent="0.25">
      <c r="B2" t="s">
        <v>2</v>
      </c>
      <c r="C2" s="7">
        <f>SUM(INDEX($B$14:$AF$24,,COUNTA($B2:B2)*4-1))</f>
        <v>3490.2</v>
      </c>
      <c r="D2" s="8">
        <f>SUM(INDEX($B$14:$AF$24,,COUNTA($B2:C2)*4-1))</f>
        <v>9257.5</v>
      </c>
      <c r="E2" s="10">
        <f>SUM(INDEX($B$14:$AF$24,,COUNTA($B2:D2)*4-1))</f>
        <v>109750.9</v>
      </c>
      <c r="F2" s="4"/>
      <c r="G2" s="4"/>
      <c r="H2" s="4"/>
      <c r="I2" s="4"/>
      <c r="J2" s="4"/>
      <c r="K2" s="4"/>
      <c r="L2" s="4"/>
      <c r="M2" s="4"/>
      <c r="N2" s="4"/>
    </row>
    <row r="3" spans="2:32" x14ac:dyDescent="0.25">
      <c r="B3" t="s">
        <v>3</v>
      </c>
      <c r="C3" s="7">
        <f>SUM(INDEX($B$14:$AF$24,,COUNTA($B3:B3)*4-2))</f>
        <v>4986</v>
      </c>
      <c r="D3" s="8">
        <f>SUM(INDEX($B$14:$AF$24,,COUNTA($B3:C3)*4-2))</f>
        <v>13225</v>
      </c>
      <c r="E3" s="10">
        <f>SUM(INDEX($B$14:$AF$24,,COUNTA($B3:D3)*4-2))</f>
        <v>156787</v>
      </c>
      <c r="F3" s="4"/>
      <c r="G3" s="4"/>
      <c r="H3" s="4"/>
      <c r="I3" s="4"/>
      <c r="J3" s="4"/>
      <c r="K3" s="4"/>
      <c r="L3" s="4"/>
      <c r="M3" s="4"/>
      <c r="N3" s="4"/>
    </row>
    <row r="4" spans="2:32" x14ac:dyDescent="0.25">
      <c r="B4" t="s">
        <v>4</v>
      </c>
      <c r="C4" s="4">
        <f>MAX(INDEX($B$14:$AF$24,,COUNTA($B2:B2)*2))</f>
        <v>769</v>
      </c>
      <c r="D4" s="4">
        <f>MAX(INDEX($B$14:$AF$24,,COUNTA($B2:C2)*2))</f>
        <v>45512</v>
      </c>
      <c r="E4" s="4">
        <f>MAX(INDEX($B$14:$AF$24,,COUNTA($B2:D2)*2))</f>
        <v>6575</v>
      </c>
      <c r="F4" s="4"/>
      <c r="G4" s="4"/>
      <c r="H4" s="4"/>
      <c r="I4" s="4"/>
      <c r="J4" s="4"/>
      <c r="K4" s="4"/>
      <c r="L4" s="4"/>
      <c r="M4" s="4"/>
      <c r="N4" s="4"/>
    </row>
    <row r="5" spans="2:32" x14ac:dyDescent="0.25">
      <c r="B5" t="s">
        <v>5</v>
      </c>
      <c r="C5" s="4">
        <f>AVERAGE(INDEX($B$14:$AF$24,,COUNTA($B2:B2)*2))</f>
        <v>453.27272727272725</v>
      </c>
      <c r="D5" s="4">
        <f>AVERAGE(INDEX($B$14:$AF$24,,COUNTA($B2:C2)*2))</f>
        <v>14424</v>
      </c>
      <c r="E5" s="4">
        <f>AVERAGE(INDEX($B$14:$AF$24,,COUNTA($B2:D2)*2))</f>
        <v>1202.2727272727273</v>
      </c>
      <c r="F5" s="4"/>
      <c r="G5" s="4"/>
      <c r="H5" s="4"/>
      <c r="I5" s="4"/>
      <c r="J5" s="4"/>
      <c r="K5" s="4"/>
      <c r="L5" s="4"/>
      <c r="M5" s="4"/>
      <c r="N5" s="4"/>
    </row>
    <row r="6" spans="2:32" x14ac:dyDescent="0.25">
      <c r="B6" t="s">
        <v>6</v>
      </c>
      <c r="C6" s="4">
        <f>COUNT(INDEX($B$14:$AF$24,,COUNTA($B2:B2)*2))</f>
        <v>11</v>
      </c>
      <c r="D6" s="4">
        <f>COUNT(INDEX($B$14:$AF$24,,COUNTA($B2:C2)*2))</f>
        <v>11</v>
      </c>
      <c r="E6" s="4">
        <f>COUNT(INDEX($B$14:$AF$24,,COUNTA($B2:D2)*2))</f>
        <v>11</v>
      </c>
      <c r="F6" s="4"/>
      <c r="G6" s="4"/>
      <c r="H6" s="4"/>
      <c r="I6" s="4"/>
      <c r="J6" s="4"/>
      <c r="K6" s="4"/>
      <c r="L6" s="4"/>
      <c r="M6" s="4"/>
      <c r="N6" s="4"/>
    </row>
    <row r="7" spans="2:32" x14ac:dyDescent="0.25">
      <c r="B7" t="s">
        <v>12</v>
      </c>
      <c r="C7" s="11">
        <f>SUM(E14:E24)</f>
        <v>158664</v>
      </c>
      <c r="D7" s="12"/>
      <c r="E7" s="13"/>
    </row>
    <row r="8" spans="2:32" x14ac:dyDescent="0.25">
      <c r="B8" t="s">
        <v>13</v>
      </c>
      <c r="C8" s="1">
        <f>MAX(F14:F24)</f>
        <v>9</v>
      </c>
      <c r="D8" s="1"/>
    </row>
    <row r="9" spans="2:32" x14ac:dyDescent="0.25">
      <c r="B9" t="s">
        <v>14</v>
      </c>
      <c r="C9" s="1">
        <f>AVERAGE(F14:F24)</f>
        <v>4.1818181818181817</v>
      </c>
      <c r="D9" s="1"/>
    </row>
    <row r="10" spans="2:32" x14ac:dyDescent="0.25">
      <c r="B10" t="s">
        <v>15</v>
      </c>
      <c r="C10" s="1">
        <f>SUMPRODUCT(F14:F24*E14:E24)/SUM(E14:E24)</f>
        <v>4.6301807593404929</v>
      </c>
      <c r="D10" s="1"/>
    </row>
    <row r="11" spans="2:32" x14ac:dyDescent="0.25">
      <c r="C11" s="1"/>
      <c r="D11" s="1"/>
    </row>
    <row r="12" spans="2:32" x14ac:dyDescent="0.25">
      <c r="C12" s="17">
        <v>42005</v>
      </c>
      <c r="D12" s="18"/>
      <c r="E12" s="19"/>
      <c r="F12" s="19"/>
      <c r="G12" s="17">
        <v>42036</v>
      </c>
      <c r="H12" s="18"/>
      <c r="I12" s="19"/>
      <c r="J12" s="19"/>
      <c r="K12" s="17">
        <v>42064</v>
      </c>
      <c r="L12" s="19"/>
      <c r="M12" s="19"/>
      <c r="N12" s="19"/>
      <c r="O12" s="5"/>
      <c r="P12" s="6"/>
      <c r="Q12" s="5"/>
      <c r="R12" s="6"/>
      <c r="S12" s="5"/>
      <c r="T12" s="6"/>
      <c r="U12" s="5"/>
      <c r="V12" s="6"/>
      <c r="W12" s="5"/>
      <c r="X12" s="6"/>
      <c r="Y12" s="5"/>
      <c r="Z12" s="6"/>
      <c r="AA12" s="5"/>
      <c r="AB12" s="6"/>
      <c r="AC12" s="5"/>
      <c r="AD12" s="6"/>
      <c r="AE12" s="5"/>
      <c r="AF12" s="6"/>
    </row>
    <row r="13" spans="2:32" x14ac:dyDescent="0.25">
      <c r="B13" t="s">
        <v>8</v>
      </c>
      <c r="C13" t="s">
        <v>0</v>
      </c>
      <c r="D13" t="s">
        <v>1</v>
      </c>
      <c r="E13" t="s">
        <v>10</v>
      </c>
      <c r="F13" t="s">
        <v>11</v>
      </c>
      <c r="G13" t="s">
        <v>0</v>
      </c>
      <c r="H13" t="s">
        <v>1</v>
      </c>
      <c r="I13" t="s">
        <v>10</v>
      </c>
      <c r="J13" t="s">
        <v>11</v>
      </c>
      <c r="K13" t="s">
        <v>0</v>
      </c>
      <c r="L13" t="s">
        <v>1</v>
      </c>
      <c r="M13" t="s">
        <v>10</v>
      </c>
      <c r="N13" t="s">
        <v>11</v>
      </c>
    </row>
    <row r="14" spans="2:32" x14ac:dyDescent="0.25">
      <c r="B14">
        <v>0.7</v>
      </c>
      <c r="C14" s="3">
        <v>100</v>
      </c>
      <c r="D14" s="7">
        <f>C14*B14</f>
        <v>70</v>
      </c>
      <c r="E14" s="11">
        <v>523</v>
      </c>
      <c r="F14">
        <v>1</v>
      </c>
      <c r="G14" s="3">
        <v>888</v>
      </c>
      <c r="H14" s="8">
        <f t="shared" ref="H14:H24" si="0">G14*B14</f>
        <v>621.59999999999991</v>
      </c>
      <c r="I14" s="9">
        <v>5585</v>
      </c>
      <c r="J14" s="3">
        <v>8</v>
      </c>
      <c r="K14" s="3">
        <v>23432</v>
      </c>
      <c r="L14" s="10">
        <f t="shared" ref="L14:L24" si="1">K14*B14</f>
        <v>16402.399999999998</v>
      </c>
      <c r="M14" s="14">
        <v>132</v>
      </c>
      <c r="N14" s="3">
        <v>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2:32" x14ac:dyDescent="0.25">
      <c r="B15">
        <v>0.7</v>
      </c>
      <c r="C15" s="3">
        <v>150</v>
      </c>
      <c r="D15" s="7">
        <f t="shared" ref="D15:D24" si="2">C15*B15</f>
        <v>105</v>
      </c>
      <c r="E15" s="11">
        <v>452</v>
      </c>
      <c r="F15">
        <v>2</v>
      </c>
      <c r="G15" s="3">
        <v>6575</v>
      </c>
      <c r="H15" s="8">
        <f t="shared" si="0"/>
        <v>4602.5</v>
      </c>
      <c r="I15" s="9">
        <v>25562</v>
      </c>
      <c r="J15" s="3">
        <v>10</v>
      </c>
      <c r="K15" s="3">
        <v>32532</v>
      </c>
      <c r="L15" s="10">
        <f t="shared" si="1"/>
        <v>22772.399999999998</v>
      </c>
      <c r="M15" s="14">
        <v>32323</v>
      </c>
      <c r="N15" s="3">
        <v>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2:32" x14ac:dyDescent="0.25">
      <c r="B16">
        <v>0.7</v>
      </c>
      <c r="C16" s="3">
        <v>323</v>
      </c>
      <c r="D16" s="7">
        <f t="shared" si="2"/>
        <v>226.1</v>
      </c>
      <c r="E16" s="11">
        <v>422</v>
      </c>
      <c r="F16">
        <v>4</v>
      </c>
      <c r="G16" s="3">
        <v>567</v>
      </c>
      <c r="H16" s="8">
        <f t="shared" si="0"/>
        <v>396.9</v>
      </c>
      <c r="I16" s="9">
        <v>552232</v>
      </c>
      <c r="J16" s="3">
        <v>11</v>
      </c>
      <c r="K16" s="3">
        <v>2355</v>
      </c>
      <c r="L16" s="10">
        <f t="shared" si="1"/>
        <v>1648.5</v>
      </c>
      <c r="M16" s="14">
        <v>2255</v>
      </c>
      <c r="N16" s="3">
        <v>8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2:32" x14ac:dyDescent="0.25">
      <c r="B17">
        <v>0.7</v>
      </c>
      <c r="C17" s="3">
        <v>435</v>
      </c>
      <c r="D17" s="7">
        <f t="shared" si="2"/>
        <v>304.5</v>
      </c>
      <c r="E17" s="11">
        <v>411</v>
      </c>
      <c r="F17">
        <v>5</v>
      </c>
      <c r="G17" s="3">
        <v>456</v>
      </c>
      <c r="H17" s="8">
        <f t="shared" si="0"/>
        <v>319.2</v>
      </c>
      <c r="I17" s="9">
        <v>522</v>
      </c>
      <c r="J17" s="3">
        <v>2</v>
      </c>
      <c r="K17" s="3">
        <v>5447</v>
      </c>
      <c r="L17" s="10">
        <f t="shared" si="1"/>
        <v>3812.8999999999996</v>
      </c>
      <c r="M17" s="14">
        <v>788</v>
      </c>
      <c r="N17" s="3">
        <v>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2:32" x14ac:dyDescent="0.25">
      <c r="B18">
        <v>0.7</v>
      </c>
      <c r="C18" s="3">
        <v>345</v>
      </c>
      <c r="D18" s="7">
        <f t="shared" si="2"/>
        <v>241.49999999999997</v>
      </c>
      <c r="E18" s="11">
        <v>45512</v>
      </c>
      <c r="F18">
        <v>7</v>
      </c>
      <c r="G18" s="3">
        <v>456</v>
      </c>
      <c r="H18" s="8">
        <f t="shared" si="0"/>
        <v>319.2</v>
      </c>
      <c r="I18" s="9">
        <v>2223</v>
      </c>
      <c r="J18" s="3">
        <v>5</v>
      </c>
      <c r="K18" s="3">
        <v>445</v>
      </c>
      <c r="L18" s="10">
        <f t="shared" si="1"/>
        <v>311.5</v>
      </c>
      <c r="M18" s="14">
        <v>2223</v>
      </c>
      <c r="N18" s="3">
        <v>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2:32" x14ac:dyDescent="0.25">
      <c r="B19">
        <v>0.7</v>
      </c>
      <c r="C19" s="3">
        <v>547</v>
      </c>
      <c r="D19" s="7">
        <f t="shared" si="2"/>
        <v>382.9</v>
      </c>
      <c r="E19" s="11">
        <v>4412</v>
      </c>
      <c r="F19">
        <v>8</v>
      </c>
      <c r="G19" s="3">
        <v>111</v>
      </c>
      <c r="H19" s="8">
        <f t="shared" si="0"/>
        <v>77.699999999999989</v>
      </c>
      <c r="I19" s="9">
        <v>2233</v>
      </c>
      <c r="J19" s="3">
        <v>8</v>
      </c>
      <c r="K19" s="3">
        <v>4552</v>
      </c>
      <c r="L19" s="10">
        <f t="shared" si="1"/>
        <v>3186.3999999999996</v>
      </c>
      <c r="M19" s="14">
        <v>855423</v>
      </c>
      <c r="N19" s="3">
        <v>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2:32" x14ac:dyDescent="0.25">
      <c r="B20">
        <v>0.7</v>
      </c>
      <c r="C20" s="3">
        <v>658</v>
      </c>
      <c r="D20" s="7">
        <f t="shared" si="2"/>
        <v>460.59999999999997</v>
      </c>
      <c r="E20" s="11">
        <v>4455</v>
      </c>
      <c r="F20">
        <v>9</v>
      </c>
      <c r="G20" s="3">
        <v>213</v>
      </c>
      <c r="H20" s="8">
        <f t="shared" si="0"/>
        <v>149.1</v>
      </c>
      <c r="I20" s="9">
        <v>1122</v>
      </c>
      <c r="J20" s="3">
        <v>9</v>
      </c>
      <c r="K20" s="3">
        <v>7852</v>
      </c>
      <c r="L20" s="10">
        <f t="shared" si="1"/>
        <v>5496.4</v>
      </c>
      <c r="M20" s="14">
        <v>5156</v>
      </c>
      <c r="N20" s="3">
        <v>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2:32" x14ac:dyDescent="0.25">
      <c r="B21">
        <v>0.7</v>
      </c>
      <c r="C21" s="3">
        <v>657</v>
      </c>
      <c r="D21" s="7">
        <f t="shared" si="2"/>
        <v>459.9</v>
      </c>
      <c r="E21" s="11">
        <v>44885</v>
      </c>
      <c r="F21">
        <v>3</v>
      </c>
      <c r="G21" s="3">
        <v>3255</v>
      </c>
      <c r="H21" s="8">
        <f t="shared" si="0"/>
        <v>2278.5</v>
      </c>
      <c r="I21" s="9">
        <v>11222</v>
      </c>
      <c r="J21" s="3">
        <v>15</v>
      </c>
      <c r="K21" s="3">
        <v>123</v>
      </c>
      <c r="L21" s="10">
        <f t="shared" si="1"/>
        <v>86.1</v>
      </c>
      <c r="M21" s="14">
        <v>212532</v>
      </c>
      <c r="N21" s="3">
        <v>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2:32" x14ac:dyDescent="0.25">
      <c r="B22">
        <v>0.7</v>
      </c>
      <c r="C22" s="3">
        <v>567</v>
      </c>
      <c r="D22" s="7">
        <f t="shared" si="2"/>
        <v>396.9</v>
      </c>
      <c r="E22" s="11">
        <v>7885</v>
      </c>
      <c r="F22">
        <v>2</v>
      </c>
      <c r="G22" s="3">
        <v>235</v>
      </c>
      <c r="H22" s="8">
        <f t="shared" si="0"/>
        <v>164.5</v>
      </c>
      <c r="I22" s="9">
        <v>1222</v>
      </c>
      <c r="J22" s="3">
        <v>14</v>
      </c>
      <c r="K22" s="3">
        <v>455</v>
      </c>
      <c r="L22" s="10">
        <f t="shared" si="1"/>
        <v>318.5</v>
      </c>
      <c r="M22" s="14">
        <v>226</v>
      </c>
      <c r="N22" s="3">
        <v>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2:32" x14ac:dyDescent="0.25">
      <c r="B23">
        <v>0.7</v>
      </c>
      <c r="C23" s="3">
        <v>769</v>
      </c>
      <c r="D23" s="7">
        <f t="shared" si="2"/>
        <v>538.29999999999995</v>
      </c>
      <c r="E23" s="11">
        <v>45122</v>
      </c>
      <c r="F23">
        <v>4</v>
      </c>
      <c r="G23" s="3">
        <v>235</v>
      </c>
      <c r="H23" s="8">
        <f t="shared" si="0"/>
        <v>164.5</v>
      </c>
      <c r="I23" s="9">
        <v>2212</v>
      </c>
      <c r="J23" s="3">
        <v>13</v>
      </c>
      <c r="K23" s="3">
        <v>78852</v>
      </c>
      <c r="L23" s="10">
        <f t="shared" si="1"/>
        <v>55196.399999999994</v>
      </c>
      <c r="M23" s="14">
        <v>2226</v>
      </c>
      <c r="N23" s="3">
        <v>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25">
      <c r="B24">
        <v>0.7</v>
      </c>
      <c r="C24" s="3">
        <v>435</v>
      </c>
      <c r="D24" s="7">
        <f t="shared" si="2"/>
        <v>304.5</v>
      </c>
      <c r="E24" s="11">
        <v>4585</v>
      </c>
      <c r="F24">
        <v>1</v>
      </c>
      <c r="G24" s="3">
        <v>234</v>
      </c>
      <c r="H24" s="8">
        <f t="shared" si="0"/>
        <v>163.79999999999998</v>
      </c>
      <c r="I24" s="9">
        <v>445</v>
      </c>
      <c r="J24" s="3">
        <v>11</v>
      </c>
      <c r="K24" s="3">
        <v>742</v>
      </c>
      <c r="L24" s="10">
        <f t="shared" si="1"/>
        <v>519.4</v>
      </c>
      <c r="M24" s="14">
        <v>55532</v>
      </c>
      <c r="N24" s="3">
        <v>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6" spans="2:32" x14ac:dyDescent="0.25">
      <c r="B26" t="s">
        <v>9</v>
      </c>
      <c r="C26" s="15" t="s">
        <v>16</v>
      </c>
      <c r="D26" s="15"/>
      <c r="E26" s="15"/>
      <c r="F26" s="15"/>
    </row>
    <row r="27" spans="2:32" x14ac:dyDescent="0.25">
      <c r="C27" s="15"/>
      <c r="D27" s="15"/>
      <c r="E27" s="15"/>
      <c r="F27" s="15"/>
    </row>
    <row r="28" spans="2:32" x14ac:dyDescent="0.25">
      <c r="C28" s="15"/>
      <c r="D28" s="15"/>
      <c r="E28" s="15"/>
      <c r="F28" s="15"/>
    </row>
    <row r="29" spans="2:32" x14ac:dyDescent="0.25">
      <c r="C29" s="15"/>
      <c r="D29" s="15"/>
      <c r="E29" s="15"/>
      <c r="F29" s="15"/>
    </row>
    <row r="30" spans="2:32" x14ac:dyDescent="0.25">
      <c r="C30" s="15"/>
      <c r="D30" s="15"/>
      <c r="E30" s="15"/>
      <c r="F30" s="15"/>
    </row>
    <row r="31" spans="2:32" x14ac:dyDescent="0.25">
      <c r="C31" s="15"/>
      <c r="D31" s="15"/>
      <c r="E31" s="15"/>
      <c r="F31" s="15"/>
    </row>
    <row r="32" spans="2:32" x14ac:dyDescent="0.25">
      <c r="C32" s="15"/>
      <c r="D32" s="15"/>
      <c r="E32" s="15"/>
      <c r="F32" s="15"/>
    </row>
    <row r="33" spans="3:6" x14ac:dyDescent="0.25">
      <c r="C33" s="15"/>
      <c r="D33" s="15"/>
      <c r="E33" s="15"/>
      <c r="F33" s="15"/>
    </row>
    <row r="34" spans="3:6" x14ac:dyDescent="0.25">
      <c r="C34" s="15"/>
      <c r="D34" s="15"/>
      <c r="E34" s="15"/>
      <c r="F34" s="15"/>
    </row>
    <row r="35" spans="3:6" x14ac:dyDescent="0.25">
      <c r="C35" s="15"/>
      <c r="D35" s="15"/>
      <c r="E35" s="15"/>
      <c r="F35" s="15"/>
    </row>
    <row r="36" spans="3:6" x14ac:dyDescent="0.25">
      <c r="C36" s="15"/>
      <c r="D36" s="15"/>
      <c r="E36" s="15"/>
      <c r="F36" s="15"/>
    </row>
    <row r="37" spans="3:6" x14ac:dyDescent="0.25">
      <c r="C37" s="15"/>
      <c r="D37" s="15"/>
      <c r="E37" s="15"/>
      <c r="F37" s="15"/>
    </row>
    <row r="38" spans="3:6" x14ac:dyDescent="0.25">
      <c r="C38" s="15"/>
      <c r="D38" s="15"/>
      <c r="E38" s="15"/>
      <c r="F38" s="15"/>
    </row>
    <row r="39" spans="3:6" x14ac:dyDescent="0.25">
      <c r="C39" s="15"/>
      <c r="D39" s="15"/>
      <c r="E39" s="15"/>
      <c r="F39" s="15"/>
    </row>
    <row r="40" spans="3:6" x14ac:dyDescent="0.25">
      <c r="C40" s="15"/>
      <c r="D40" s="15"/>
      <c r="E40" s="15"/>
      <c r="F40" s="15"/>
    </row>
    <row r="41" spans="3:6" x14ac:dyDescent="0.25">
      <c r="C41" s="15"/>
      <c r="D41" s="15"/>
      <c r="E41" s="15"/>
      <c r="F41" s="15"/>
    </row>
    <row r="42" spans="3:6" ht="33.75" customHeight="1" x14ac:dyDescent="0.25">
      <c r="C42" s="15"/>
      <c r="D42" s="15"/>
      <c r="E42" s="15"/>
      <c r="F42" s="15"/>
    </row>
    <row r="43" spans="3:6" x14ac:dyDescent="0.25">
      <c r="C43" s="16"/>
      <c r="D43" s="16"/>
      <c r="E43" s="16"/>
      <c r="F43" s="16"/>
    </row>
    <row r="44" spans="3:6" x14ac:dyDescent="0.25">
      <c r="C44" s="16"/>
      <c r="D44" s="16"/>
      <c r="E44" s="16"/>
      <c r="F44" s="16"/>
    </row>
    <row r="45" spans="3:6" x14ac:dyDescent="0.25">
      <c r="C45" s="16"/>
      <c r="D45" s="16"/>
      <c r="E45" s="16"/>
      <c r="F45" s="16"/>
    </row>
    <row r="46" spans="3:6" x14ac:dyDescent="0.25">
      <c r="C46" s="16"/>
      <c r="D46" s="16"/>
      <c r="E46" s="16"/>
      <c r="F46" s="16"/>
    </row>
    <row r="47" spans="3:6" x14ac:dyDescent="0.25">
      <c r="C47" s="16"/>
      <c r="D47" s="16"/>
      <c r="E47" s="16"/>
      <c r="F47" s="16"/>
    </row>
    <row r="48" spans="3:6" x14ac:dyDescent="0.25">
      <c r="C48" s="16"/>
      <c r="D48" s="16"/>
      <c r="E48" s="16"/>
      <c r="F48" s="16"/>
    </row>
    <row r="49" spans="3:6" x14ac:dyDescent="0.25">
      <c r="C49" s="16"/>
      <c r="D49" s="16"/>
      <c r="E49" s="16"/>
      <c r="F49" s="16"/>
    </row>
    <row r="50" spans="3:6" x14ac:dyDescent="0.25">
      <c r="C50" s="16"/>
      <c r="D50" s="16"/>
      <c r="E50" s="16"/>
      <c r="F50" s="16"/>
    </row>
    <row r="51" spans="3:6" x14ac:dyDescent="0.25">
      <c r="C51" s="16"/>
      <c r="D51" s="16"/>
      <c r="E51" s="16"/>
      <c r="F51" s="16"/>
    </row>
    <row r="52" spans="3:6" x14ac:dyDescent="0.25">
      <c r="C52" s="16"/>
      <c r="D52" s="16"/>
      <c r="E52" s="16"/>
      <c r="F52" s="16"/>
    </row>
    <row r="53" spans="3:6" x14ac:dyDescent="0.25">
      <c r="C53" s="16"/>
      <c r="D53" s="16"/>
      <c r="E53" s="16"/>
      <c r="F53" s="16"/>
    </row>
    <row r="54" spans="3:6" x14ac:dyDescent="0.25">
      <c r="C54" s="16"/>
      <c r="D54" s="16"/>
      <c r="E54" s="16"/>
      <c r="F54" s="16"/>
    </row>
    <row r="55" spans="3:6" x14ac:dyDescent="0.25">
      <c r="C55" s="16"/>
      <c r="D55" s="16"/>
      <c r="E55" s="16"/>
      <c r="F55" s="16"/>
    </row>
    <row r="56" spans="3:6" x14ac:dyDescent="0.25">
      <c r="C56" s="16"/>
      <c r="D56" s="16"/>
      <c r="E56" s="16"/>
      <c r="F56" s="16"/>
    </row>
    <row r="57" spans="3:6" x14ac:dyDescent="0.25">
      <c r="C57" s="16"/>
      <c r="D57" s="16"/>
      <c r="E57" s="16"/>
      <c r="F57" s="16"/>
    </row>
    <row r="58" spans="3:6" x14ac:dyDescent="0.25">
      <c r="C58" s="16"/>
      <c r="D58" s="16"/>
      <c r="E58" s="16"/>
      <c r="F58" s="16"/>
    </row>
    <row r="59" spans="3:6" x14ac:dyDescent="0.25">
      <c r="C59" s="16"/>
      <c r="D59" s="16"/>
      <c r="E59" s="16"/>
      <c r="F59" s="16"/>
    </row>
    <row r="60" spans="3:6" x14ac:dyDescent="0.25">
      <c r="C60" s="16"/>
      <c r="D60" s="16"/>
      <c r="E60" s="16"/>
      <c r="F60" s="16"/>
    </row>
    <row r="61" spans="3:6" x14ac:dyDescent="0.25">
      <c r="C61" s="16"/>
      <c r="D61" s="16"/>
      <c r="E61" s="16"/>
      <c r="F61" s="16"/>
    </row>
  </sheetData>
  <mergeCells count="4">
    <mergeCell ref="C26:F61"/>
    <mergeCell ref="C12:F12"/>
    <mergeCell ref="G12:J12"/>
    <mergeCell ref="K12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Admin</cp:lastModifiedBy>
  <dcterms:created xsi:type="dcterms:W3CDTF">2015-04-23T11:29:20Z</dcterms:created>
  <dcterms:modified xsi:type="dcterms:W3CDTF">2015-04-25T03:48:24Z</dcterms:modified>
</cp:coreProperties>
</file>