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1230" windowWidth="12120" windowHeight="7980"/>
  </bookViews>
  <sheets>
    <sheet name="факт" sheetId="8" r:id="rId1"/>
  </sheets>
  <definedNames>
    <definedName name="_xlnm._FilterDatabase" localSheetId="0" hidden="1">факт!$A$3:$K$11</definedName>
  </definedNames>
  <calcPr calcId="144525"/>
</workbook>
</file>

<file path=xl/calcChain.xml><?xml version="1.0" encoding="utf-8"?>
<calcChain xmlns="http://schemas.openxmlformats.org/spreadsheetml/2006/main">
  <c r="G27" i="8" l="1"/>
  <c r="F27" i="8"/>
  <c r="G22" i="8"/>
  <c r="F22" i="8"/>
  <c r="E27" i="8" l="1"/>
  <c r="E22" i="8"/>
  <c r="E16" i="8" l="1"/>
  <c r="F31" i="8"/>
  <c r="F30" i="8"/>
  <c r="F29" i="8"/>
  <c r="F28" i="8"/>
  <c r="G28" i="8"/>
  <c r="G31" i="8"/>
  <c r="G30" i="8"/>
  <c r="G29" i="8"/>
  <c r="G25" i="8"/>
  <c r="G23" i="8"/>
  <c r="F25" i="8"/>
  <c r="F23" i="8"/>
  <c r="G24" i="8"/>
  <c r="G26" i="8"/>
  <c r="F24" i="8"/>
  <c r="F26" i="8"/>
  <c r="E31" i="8"/>
  <c r="E30" i="8"/>
  <c r="E29" i="8"/>
  <c r="E26" i="8"/>
  <c r="E25" i="8"/>
  <c r="E24" i="8"/>
  <c r="E28" i="8" l="1"/>
  <c r="E23" i="8"/>
</calcChain>
</file>

<file path=xl/sharedStrings.xml><?xml version="1.0" encoding="utf-8"?>
<sst xmlns="http://schemas.openxmlformats.org/spreadsheetml/2006/main" count="55" uniqueCount="32">
  <si>
    <t>ФИО</t>
  </si>
  <si>
    <t>Примечание</t>
  </si>
  <si>
    <t>Должность</t>
  </si>
  <si>
    <t>внутр.</t>
  </si>
  <si>
    <t>внешн.</t>
  </si>
  <si>
    <t>времен.</t>
  </si>
  <si>
    <t>М</t>
  </si>
  <si>
    <t xml:space="preserve">Список сотрудников на </t>
  </si>
  <si>
    <t>по</t>
  </si>
  <si>
    <t>врачи</t>
  </si>
  <si>
    <t>СМ</t>
  </si>
  <si>
    <t>В</t>
  </si>
  <si>
    <t>ММ</t>
  </si>
  <si>
    <t xml:space="preserve"> </t>
  </si>
  <si>
    <t>МЕДПЕРСОНАЛ, всего</t>
  </si>
  <si>
    <t>*</t>
  </si>
  <si>
    <t>мед и немед.</t>
  </si>
  <si>
    <t>2014 год</t>
  </si>
  <si>
    <t>ВБ</t>
  </si>
  <si>
    <t>Б</t>
  </si>
  <si>
    <r>
      <rPr>
        <sz val="10"/>
        <rFont val="Arial Cyr"/>
        <charset val="204"/>
      </rPr>
      <t>из них:</t>
    </r>
    <r>
      <rPr>
        <sz val="9"/>
        <rFont val="Arial Cyr"/>
        <charset val="204"/>
      </rPr>
      <t xml:space="preserve">                основные</t>
    </r>
  </si>
  <si>
    <t>Мед</t>
  </si>
  <si>
    <t>БЮДЖЕТ</t>
  </si>
  <si>
    <t>ВНЕБЮДЖЕТ</t>
  </si>
  <si>
    <t>Вид работы</t>
  </si>
  <si>
    <t>Доля ставки</t>
  </si>
  <si>
    <t>Примечание/вакансии</t>
  </si>
  <si>
    <t>РМ</t>
  </si>
  <si>
    <t>руководители МЕД</t>
  </si>
  <si>
    <t>Здесь = 1(всего врачей)</t>
  </si>
  <si>
    <t>А если сложить из врачей внутр совм, внешн совм, основный и временных работников, получим 3 человека, откуда???????</t>
  </si>
  <si>
    <t>Откуда здесь по 1 ставке, если внутренних совместителей руководителей в отделе нет??????????????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</si>
</sst>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b/>
      <sz val="14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3" fillId="0" borderId="1" xfId="0" applyNumberFormat="1" applyFont="1" applyFill="1" applyBorder="1" applyAlignment="1">
      <alignment vertical="center" wrapText="1"/>
    </xf>
    <xf numFmtId="164" fontId="6" fillId="0" borderId="13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3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164" fontId="6" fillId="0" borderId="21" xfId="0" applyNumberFormat="1" applyFont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7" fillId="0" borderId="3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6" borderId="25" xfId="0" applyFill="1" applyBorder="1"/>
    <xf numFmtId="0" fontId="2" fillId="0" borderId="28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right" vertical="center" wrapText="1"/>
    </xf>
    <xf numFmtId="0" fontId="2" fillId="0" borderId="38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right" vertical="center" wrapText="1"/>
    </xf>
    <xf numFmtId="0" fontId="2" fillId="0" borderId="39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wrapText="1"/>
    </xf>
    <xf numFmtId="0" fontId="0" fillId="6" borderId="25" xfId="0" applyFill="1" applyBorder="1"/>
    <xf numFmtId="0" fontId="4" fillId="0" borderId="2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right" vertical="center" wrapText="1"/>
    </xf>
    <xf numFmtId="0" fontId="2" fillId="0" borderId="41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5" xfId="2"/>
  </cellStyles>
  <dxfs count="3"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CCECFF"/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1"/>
  <sheetViews>
    <sheetView showGridLines="0" tabSelected="1" zoomScale="85" zoomScaleNormal="85" workbookViewId="0">
      <selection activeCell="M28" sqref="M28"/>
    </sheetView>
  </sheetViews>
  <sheetFormatPr defaultRowHeight="12.75" x14ac:dyDescent="0.2"/>
  <cols>
    <col min="1" max="1" width="3.85546875" style="34" customWidth="1"/>
    <col min="2" max="2" width="17.140625" style="38" customWidth="1"/>
    <col min="3" max="3" width="3.140625" style="19" customWidth="1"/>
    <col min="4" max="4" width="4.7109375" style="19" customWidth="1"/>
    <col min="5" max="5" width="8" style="3" customWidth="1"/>
    <col min="6" max="6" width="19.7109375" style="3" customWidth="1"/>
    <col min="7" max="7" width="8.42578125" style="5" customWidth="1"/>
    <col min="8" max="8" width="3.140625" style="7" customWidth="1"/>
    <col min="9" max="9" width="3.85546875" style="17" customWidth="1"/>
    <col min="10" max="10" width="27.140625" style="3" customWidth="1"/>
    <col min="11" max="11" width="2.85546875" style="17" customWidth="1"/>
    <col min="12" max="12" width="19.5703125" customWidth="1"/>
  </cols>
  <sheetData>
    <row r="1" spans="1:11" ht="13.5" customHeight="1" thickBot="1" x14ac:dyDescent="0.25">
      <c r="A1" s="64"/>
      <c r="B1" s="37" t="s">
        <v>17</v>
      </c>
      <c r="C1" s="35"/>
      <c r="D1" s="35"/>
      <c r="E1" s="98" t="s">
        <v>7</v>
      </c>
      <c r="F1" s="98"/>
      <c r="G1" s="9">
        <v>42123</v>
      </c>
      <c r="H1" s="10" t="s">
        <v>8</v>
      </c>
      <c r="I1" s="16"/>
      <c r="J1" s="36"/>
      <c r="K1" s="18"/>
    </row>
    <row r="2" spans="1:11" ht="13.5" thickBot="1" x14ac:dyDescent="0.25">
      <c r="A2" s="64"/>
      <c r="E2" s="4"/>
      <c r="J2" s="6" t="s">
        <v>13</v>
      </c>
    </row>
    <row r="3" spans="1:11" ht="42" customHeight="1" x14ac:dyDescent="0.2">
      <c r="A3" s="32"/>
      <c r="B3" s="39" t="s">
        <v>0</v>
      </c>
      <c r="C3" s="24" t="s">
        <v>15</v>
      </c>
      <c r="D3" s="24" t="s">
        <v>25</v>
      </c>
      <c r="E3" s="25" t="s">
        <v>26</v>
      </c>
      <c r="F3" s="24" t="s">
        <v>2</v>
      </c>
      <c r="G3" s="26" t="s">
        <v>24</v>
      </c>
      <c r="H3" s="27" t="s">
        <v>21</v>
      </c>
      <c r="I3" s="28" t="s">
        <v>16</v>
      </c>
      <c r="J3" s="29" t="s">
        <v>1</v>
      </c>
      <c r="K3" s="30" t="s">
        <v>6</v>
      </c>
    </row>
    <row r="4" spans="1:11" x14ac:dyDescent="0.2">
      <c r="A4" s="33" t="s">
        <v>19</v>
      </c>
      <c r="B4" s="14"/>
      <c r="C4" s="15"/>
      <c r="D4" s="15"/>
      <c r="E4" s="1"/>
      <c r="F4" s="8"/>
      <c r="G4" s="12"/>
      <c r="H4" s="42"/>
      <c r="I4" s="31" t="s">
        <v>27</v>
      </c>
      <c r="J4" s="59"/>
      <c r="K4" s="2"/>
    </row>
    <row r="5" spans="1:11" ht="42" customHeight="1" x14ac:dyDescent="0.2">
      <c r="A5" s="33" t="s">
        <v>18</v>
      </c>
      <c r="B5" s="13"/>
      <c r="C5" s="15"/>
      <c r="D5" s="15"/>
      <c r="E5" s="1"/>
      <c r="F5" s="8"/>
      <c r="G5" s="12"/>
      <c r="H5" s="42"/>
      <c r="I5" s="21" t="s">
        <v>27</v>
      </c>
      <c r="J5" s="59"/>
      <c r="K5" s="2"/>
    </row>
    <row r="6" spans="1:11" ht="42" customHeight="1" x14ac:dyDescent="0.2">
      <c r="A6" s="33" t="s">
        <v>18</v>
      </c>
      <c r="B6" s="13"/>
      <c r="C6" s="15"/>
      <c r="D6" s="15"/>
      <c r="E6" s="1"/>
      <c r="F6" s="8"/>
      <c r="G6" s="12"/>
      <c r="H6" s="42"/>
      <c r="I6" s="60" t="s">
        <v>11</v>
      </c>
      <c r="J6" s="60"/>
      <c r="K6" s="2"/>
    </row>
    <row r="7" spans="1:11" x14ac:dyDescent="0.2">
      <c r="A7" s="33" t="s">
        <v>19</v>
      </c>
      <c r="B7" s="14"/>
      <c r="C7" s="15"/>
      <c r="D7" s="15"/>
      <c r="E7" s="1"/>
      <c r="F7" s="11"/>
      <c r="G7" s="12" t="s">
        <v>3</v>
      </c>
      <c r="H7" s="42"/>
      <c r="I7" s="21" t="s">
        <v>11</v>
      </c>
      <c r="J7" s="21"/>
      <c r="K7" s="2"/>
    </row>
    <row r="8" spans="1:11" x14ac:dyDescent="0.2">
      <c r="A8" s="33" t="s">
        <v>18</v>
      </c>
      <c r="B8" s="14"/>
      <c r="C8" s="15"/>
      <c r="D8" s="15"/>
      <c r="E8" s="1"/>
      <c r="F8" s="8"/>
      <c r="G8" s="12"/>
      <c r="H8" s="42"/>
      <c r="I8" s="21" t="s">
        <v>10</v>
      </c>
      <c r="J8" s="21"/>
      <c r="K8" s="2"/>
    </row>
    <row r="9" spans="1:11" ht="44.25" customHeight="1" x14ac:dyDescent="0.2">
      <c r="A9" s="33" t="s">
        <v>19</v>
      </c>
      <c r="B9" s="14"/>
      <c r="C9" s="15"/>
      <c r="D9" s="15"/>
      <c r="E9" s="1"/>
      <c r="F9" s="8"/>
      <c r="G9" s="12"/>
      <c r="H9" s="42"/>
      <c r="I9" s="21" t="s">
        <v>10</v>
      </c>
      <c r="J9" s="21"/>
      <c r="K9" s="2"/>
    </row>
    <row r="10" spans="1:11" x14ac:dyDescent="0.2">
      <c r="A10" s="33" t="s">
        <v>19</v>
      </c>
      <c r="B10" s="14"/>
      <c r="C10" s="15"/>
      <c r="D10" s="15"/>
      <c r="E10" s="1"/>
      <c r="F10" s="8"/>
      <c r="G10" s="12"/>
      <c r="H10" s="42"/>
      <c r="I10" s="21" t="s">
        <v>12</v>
      </c>
      <c r="J10" s="21"/>
      <c r="K10" s="2"/>
    </row>
    <row r="11" spans="1:11" ht="37.5" customHeight="1" x14ac:dyDescent="0.2">
      <c r="A11" s="33" t="s">
        <v>18</v>
      </c>
      <c r="B11" s="14"/>
      <c r="C11" s="15"/>
      <c r="D11" s="15"/>
      <c r="E11" s="1"/>
      <c r="F11" s="8"/>
      <c r="G11" s="12"/>
      <c r="H11" s="42"/>
      <c r="I11" s="21" t="s">
        <v>12</v>
      </c>
      <c r="J11" s="21"/>
      <c r="K11" s="2"/>
    </row>
    <row r="12" spans="1:11" ht="13.5" customHeight="1" x14ac:dyDescent="0.2">
      <c r="A12" s="81"/>
      <c r="B12" s="75"/>
      <c r="C12" s="78"/>
      <c r="D12" s="78"/>
      <c r="E12" s="79"/>
      <c r="F12" s="79"/>
      <c r="G12" s="78"/>
      <c r="H12" s="77"/>
      <c r="I12" s="22"/>
      <c r="J12" s="23"/>
      <c r="K12" s="76"/>
    </row>
    <row r="13" spans="1:11" ht="18.75" thickBot="1" x14ac:dyDescent="0.2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11" ht="4.5" customHeight="1" x14ac:dyDescent="0.2">
      <c r="B14" s="61"/>
      <c r="C14" s="61"/>
      <c r="D14" s="61"/>
      <c r="E14" s="61"/>
      <c r="F14" s="61"/>
      <c r="G14" s="61"/>
      <c r="H14" s="62"/>
      <c r="I14" s="62"/>
      <c r="J14" s="63"/>
    </row>
    <row r="15" spans="1:11" ht="13.5" thickBot="1" x14ac:dyDescent="0.25">
      <c r="B15" s="40"/>
      <c r="E15" s="20"/>
      <c r="F15" s="44" t="s">
        <v>19</v>
      </c>
      <c r="G15" s="93" t="s">
        <v>18</v>
      </c>
      <c r="H15" s="93"/>
      <c r="I15" s="93"/>
      <c r="J15" s="20"/>
    </row>
    <row r="16" spans="1:11" ht="18" customHeight="1" x14ac:dyDescent="0.2">
      <c r="A16" s="109" t="s">
        <v>14</v>
      </c>
      <c r="B16" s="110"/>
      <c r="C16" s="110"/>
      <c r="D16" s="71"/>
      <c r="E16" s="103">
        <f>COUNTIF(H4:H11,H3)</f>
        <v>0</v>
      </c>
      <c r="F16" s="49" t="s">
        <v>22</v>
      </c>
      <c r="G16" s="94" t="s">
        <v>23</v>
      </c>
      <c r="H16" s="94"/>
      <c r="I16" s="95"/>
      <c r="J16" s="43"/>
    </row>
    <row r="17" spans="1:12" ht="15.75" customHeight="1" x14ac:dyDescent="0.2">
      <c r="A17" s="111"/>
      <c r="B17" s="112"/>
      <c r="C17" s="112"/>
      <c r="D17" s="72"/>
      <c r="E17" s="104"/>
      <c r="F17" s="50"/>
      <c r="G17" s="105"/>
      <c r="H17" s="105"/>
      <c r="I17" s="106"/>
      <c r="J17" s="80"/>
    </row>
    <row r="18" spans="1:12" ht="15.75" customHeight="1" x14ac:dyDescent="0.2">
      <c r="A18" s="107" t="s">
        <v>20</v>
      </c>
      <c r="B18" s="108"/>
      <c r="C18" s="108"/>
      <c r="D18" s="70"/>
      <c r="E18" s="54"/>
      <c r="F18" s="51"/>
      <c r="G18" s="100"/>
      <c r="H18" s="100"/>
      <c r="I18" s="101"/>
    </row>
    <row r="19" spans="1:12" ht="15.75" customHeight="1" x14ac:dyDescent="0.2">
      <c r="A19" s="86" t="s">
        <v>3</v>
      </c>
      <c r="B19" s="87"/>
      <c r="C19" s="87"/>
      <c r="D19" s="70"/>
      <c r="E19" s="54"/>
      <c r="F19" s="51"/>
      <c r="G19" s="100"/>
      <c r="H19" s="100"/>
      <c r="I19" s="101"/>
    </row>
    <row r="20" spans="1:12" ht="15.75" customHeight="1" x14ac:dyDescent="0.2">
      <c r="A20" s="86" t="s">
        <v>4</v>
      </c>
      <c r="B20" s="87"/>
      <c r="C20" s="87"/>
      <c r="D20" s="70"/>
      <c r="E20" s="54"/>
      <c r="F20" s="51"/>
      <c r="G20" s="100"/>
      <c r="H20" s="100"/>
      <c r="I20" s="101"/>
    </row>
    <row r="21" spans="1:12" ht="15.75" customHeight="1" thickBot="1" x14ac:dyDescent="0.25">
      <c r="A21" s="89" t="s">
        <v>5</v>
      </c>
      <c r="B21" s="90"/>
      <c r="C21" s="90"/>
      <c r="D21" s="73"/>
      <c r="E21" s="55"/>
      <c r="F21" s="51"/>
      <c r="G21" s="100"/>
      <c r="H21" s="100"/>
      <c r="I21" s="101"/>
    </row>
    <row r="22" spans="1:12" ht="18.75" customHeight="1" x14ac:dyDescent="0.2">
      <c r="A22" s="45" t="s">
        <v>27</v>
      </c>
      <c r="B22" s="82" t="s">
        <v>28</v>
      </c>
      <c r="C22" s="99"/>
      <c r="D22" s="66"/>
      <c r="E22" s="56">
        <f>COUNTIF($I$4:$I$11,A22)</f>
        <v>2</v>
      </c>
      <c r="F22" s="48">
        <f>COUNTIFS($A$4:$A$11,F$15,$I$4:$I$11,LOOKUP(,-CODE($B$16:$B22),$A$16:$A22))</f>
        <v>1</v>
      </c>
      <c r="G22" s="84">
        <f>COUNTIFS($A$4:$A$11,G$15,$I$4:$I$11,LOOKUP(,-CODE($B$16:$B22),$A$16:$A22))</f>
        <v>1</v>
      </c>
      <c r="H22" s="85"/>
      <c r="I22" s="119"/>
      <c r="J22" s="120"/>
      <c r="K22" s="121"/>
    </row>
    <row r="23" spans="1:12" ht="16.5" customHeight="1" x14ac:dyDescent="0.2">
      <c r="A23" s="86" t="s">
        <v>20</v>
      </c>
      <c r="B23" s="87"/>
      <c r="C23" s="87"/>
      <c r="D23" s="67"/>
      <c r="E23" s="57">
        <f>E22-SUM(E24:E26)</f>
        <v>2</v>
      </c>
      <c r="F23" s="52">
        <f>COUNTIFS($A$4:$A$11,F$15,$G$4:$G$11,IF(COUNT(MATCH($A23,$G$4:$G$11,)),$A23,""),$I$4:$I$11,LOOKUP(,-CODE($B$16:$B23),$A$16:$A23))</f>
        <v>1</v>
      </c>
      <c r="G23" s="88">
        <f>COUNTIFS($A$4:$A$11,G$15,$G$4:$G$11,IF(COUNT(MATCH($A23,$G$4:$G$11,)),$A23,""),$I$4:$I$11,LOOKUP(,-CODE($B$16:$B23),$A$16:$A23))</f>
        <v>1</v>
      </c>
      <c r="H23" s="88"/>
      <c r="I23" s="88"/>
      <c r="J23" s="122"/>
      <c r="K23" s="123"/>
    </row>
    <row r="24" spans="1:12" ht="16.5" customHeight="1" x14ac:dyDescent="0.2">
      <c r="A24" s="86" t="s">
        <v>3</v>
      </c>
      <c r="B24" s="87"/>
      <c r="C24" s="87"/>
      <c r="D24" s="67"/>
      <c r="E24" s="57">
        <f>SUMPRODUCT((LEFT(G$4:G$11,4)=LEFT(A24,4))*(LOOKUP(,-CODE(B$16:B24),A$16:A24)=I$4:I$11))</f>
        <v>0</v>
      </c>
      <c r="F24" s="113">
        <f>COUNTIFS($A$4:$A$11,F$15,$G$4:$G$11,IF(COUNT(MATCH($A24,$G$4:$G$11,)),$A24,""),$I$4:$I$11,LOOKUP(,-CODE($B$16:$B24),$A$16:$A24))</f>
        <v>0</v>
      </c>
      <c r="G24" s="114">
        <f>COUNTIFS($A$4:$A$11,G$15,$G$4:$G$11,IF(COUNT(MATCH($A24,$G$4:$G$11,)),$A24,""),$I$4:$I$11,LOOKUP(,-CODE($B$16:$B24),$A$16:$A24))</f>
        <v>0</v>
      </c>
      <c r="H24" s="114"/>
      <c r="I24" s="114"/>
      <c r="J24" s="124" t="s">
        <v>31</v>
      </c>
      <c r="K24" s="125"/>
    </row>
    <row r="25" spans="1:12" ht="15.75" customHeight="1" x14ac:dyDescent="0.2">
      <c r="A25" s="86" t="s">
        <v>4</v>
      </c>
      <c r="B25" s="87"/>
      <c r="C25" s="87"/>
      <c r="D25" s="67"/>
      <c r="E25" s="57">
        <f>SUMPRODUCT((LEFT(G$4:G$11,4)=LEFT(A25,4))*(LOOKUP(,-CODE(B$16:B25),A$16:A25)=I$4:I$11))</f>
        <v>0</v>
      </c>
      <c r="F25" s="52">
        <f>COUNTIFS($A$4:$A$11,F$15,$G$4:$G$11,IF(COUNT(MATCH($A25,$G$4:$G$11,)),$A25,""),$I$4:$I$11,LOOKUP(,-CODE($B$16:$B25),$A$16:$A25))</f>
        <v>1</v>
      </c>
      <c r="G25" s="88">
        <f>COUNTIFS($A$4:$A$11,G$15,$G$4:$G$11,IF(COUNT(MATCH($A25,$G$4:$G$11,)),$A25,""),$I$4:$I$11,LOOKUP(,-CODE($B$16:$B25),$A$16:$A25))</f>
        <v>1</v>
      </c>
      <c r="H25" s="88"/>
      <c r="I25" s="88"/>
      <c r="J25" s="124"/>
      <c r="K25" s="125"/>
    </row>
    <row r="26" spans="1:12" ht="15" customHeight="1" thickBot="1" x14ac:dyDescent="0.25">
      <c r="A26" s="89" t="s">
        <v>5</v>
      </c>
      <c r="B26" s="90"/>
      <c r="C26" s="90"/>
      <c r="D26" s="68"/>
      <c r="E26" s="58">
        <f>SUMPRODUCT((LEFT(G$4:G$11,4)=LEFT(A26,4))*(LOOKUP(,-CODE(B$16:B26),A$16:A26)=I$4:I$11))</f>
        <v>0</v>
      </c>
      <c r="F26" s="115">
        <f>COUNTIFS($A$4:$A$11,F$15,$G$4:$G$11,IF(COUNT(MATCH($A26,$G$4:$G$11,)),$A26,""),$I$4:$I$11,LOOKUP(,-CODE($B$16:$B26),$A$16:$A26))</f>
        <v>1</v>
      </c>
      <c r="G26" s="116">
        <f>COUNTIFS($A$4:$A$11,G$15,$G$4:$G$11,IF(COUNT(MATCH($A26,$G$4:$G$11,)),$A26,""),$I$4:$I$11,LOOKUP(,-CODE($B$16:$B26),$A$16:$A26))</f>
        <v>1</v>
      </c>
      <c r="H26" s="116"/>
      <c r="I26" s="116"/>
      <c r="J26" s="126"/>
      <c r="K26" s="127"/>
    </row>
    <row r="27" spans="1:12" ht="17.25" customHeight="1" x14ac:dyDescent="0.2">
      <c r="A27" s="46" t="s">
        <v>11</v>
      </c>
      <c r="B27" s="82" t="s">
        <v>9</v>
      </c>
      <c r="C27" s="83"/>
      <c r="D27" s="74"/>
      <c r="E27" s="54">
        <f>COUNTIF($I$4:$I$11,A27)</f>
        <v>2</v>
      </c>
      <c r="F27" s="47">
        <f>COUNTIFS($A$4:$A$11,F$15,$I$4:$I$11,LOOKUP(,-CODE($B$16:$B27),$A$16:$A27))</f>
        <v>1</v>
      </c>
      <c r="G27" s="91">
        <f>COUNTIFS($A$4:$A$11,G$15,$I$4:$I$11,LOOKUP(,-CODE($B$16:$B27),$A$16:$A27))</f>
        <v>1</v>
      </c>
      <c r="H27" s="92"/>
      <c r="I27" s="128"/>
      <c r="J27" s="120" t="s">
        <v>29</v>
      </c>
      <c r="K27" s="129"/>
      <c r="L27" s="41"/>
    </row>
    <row r="28" spans="1:12" ht="16.5" customHeight="1" x14ac:dyDescent="0.2">
      <c r="A28" s="86" t="s">
        <v>20</v>
      </c>
      <c r="B28" s="87"/>
      <c r="C28" s="87"/>
      <c r="D28" s="67"/>
      <c r="E28" s="57">
        <f>E27-SUM(E29:E31)</f>
        <v>1</v>
      </c>
      <c r="F28" s="52">
        <f>COUNTIFS($A$4:$A$11,F$15,$G$4:$G$11,IF(COUNT(MATCH($A28,$G$4:$G$11,)),$A28,""),$I$4:$I$11,LOOKUP(,-CODE($B$16:$B28),$A$16:$A28))</f>
        <v>0</v>
      </c>
      <c r="G28" s="117">
        <f>COUNTIFS($A$4:$A$11,G$15,$G$4:$G$11,IF(COUNT(MATCH($A28,$G$4:$G$11,)),$A28,""),$I$4:$I$11,LOOKUP(,-CODE($B$16:$B28),$A$16:$A28))</f>
        <v>1</v>
      </c>
      <c r="H28" s="117"/>
      <c r="I28" s="117"/>
      <c r="J28" s="130" t="s">
        <v>30</v>
      </c>
      <c r="K28" s="131"/>
      <c r="L28" s="41"/>
    </row>
    <row r="29" spans="1:12" ht="18" customHeight="1" x14ac:dyDescent="0.2">
      <c r="A29" s="86" t="s">
        <v>3</v>
      </c>
      <c r="B29" s="87"/>
      <c r="C29" s="87"/>
      <c r="D29" s="67"/>
      <c r="E29" s="57">
        <f>SUMPRODUCT((LEFT(G$4:G$11,4)=LEFT(A29,4))*(LOOKUP(,-CODE(B$16:B29),A$16:A29)=I$4:I$11))</f>
        <v>1</v>
      </c>
      <c r="F29" s="52">
        <f>COUNTIFS($A$4:$A$11,F$15,$G$4:$G$11,IF(COUNT(MATCH($A29,$G$4:$G$11,)),$A29,""),$I$4:$I$11,LOOKUP(,-CODE($B$16:$B29),$A$16:$A29))</f>
        <v>1</v>
      </c>
      <c r="G29" s="88">
        <f>COUNTIFS($A$4:$A$11,G$15,$G$4:$G$11,IF(COUNT(MATCH($A29,$G$4:$G$11,)),$A29,""),$I$4:$I$11,LOOKUP(,-CODE($B$16:$B29),$A$16:$A29))</f>
        <v>0</v>
      </c>
      <c r="H29" s="88"/>
      <c r="I29" s="88"/>
      <c r="J29" s="130"/>
      <c r="K29" s="131"/>
      <c r="L29" s="41"/>
    </row>
    <row r="30" spans="1:12" ht="18" customHeight="1" x14ac:dyDescent="0.2">
      <c r="A30" s="86" t="s">
        <v>4</v>
      </c>
      <c r="B30" s="87"/>
      <c r="C30" s="87"/>
      <c r="D30" s="67"/>
      <c r="E30" s="57">
        <f>SUMPRODUCT((LEFT(G$4:G$11,4)=LEFT(A30,4))*(LOOKUP(,-CODE(B$16:B30),A$16:A30)=I$4:I$11))</f>
        <v>0</v>
      </c>
      <c r="F30" s="52">
        <f>COUNTIFS($A$4:$A$11,F$15,$G$4:$G$11,IF(COUNT(MATCH($A30,$G$4:$G$11,)),$A30,""),$I$4:$I$11,LOOKUP(,-CODE($B$16:$B30),$A$16:$A30))</f>
        <v>0</v>
      </c>
      <c r="G30" s="117">
        <f>COUNTIFS($A$4:$A$11,G$15,$G$4:$G$11,IF(COUNT(MATCH($A30,$G$4:$G$11,)),$A30,""),$I$4:$I$11,LOOKUP(,-CODE($B$16:$B30),$A$16:$A30))</f>
        <v>1</v>
      </c>
      <c r="H30" s="117"/>
      <c r="I30" s="117"/>
      <c r="J30" s="130"/>
      <c r="K30" s="131"/>
      <c r="L30" s="41"/>
    </row>
    <row r="31" spans="1:12" ht="18" customHeight="1" x14ac:dyDescent="0.2">
      <c r="A31" s="96" t="s">
        <v>5</v>
      </c>
      <c r="B31" s="97"/>
      <c r="C31" s="97"/>
      <c r="D31" s="69"/>
      <c r="E31" s="65">
        <f>SUMPRODUCT((LEFT(G$4:G$11,4)=LEFT(A31,4))*(LOOKUP(,-CODE(B$16:B31),A$16:A31)=I$4:I$11))</f>
        <v>0</v>
      </c>
      <c r="F31" s="53">
        <f>COUNTIFS($A$4:$A$11,F$15,$G$4:$G$11,IF(COUNT(MATCH($A31,$G$4:$G$11,)),$A31,""),$I$4:$I$11,LOOKUP(,-CODE($B$16:$B31),$A$16:$A31))</f>
        <v>0</v>
      </c>
      <c r="G31" s="118">
        <f>COUNTIFS($A$4:$A$11,G$15,$G$4:$G$11,IF(COUNT(MATCH($A31,$G$4:$G$11,)),$A31,""),$I$4:$I$11,LOOKUP(,-CODE($B$16:$B31),$A$16:$A31))</f>
        <v>1</v>
      </c>
      <c r="H31" s="118"/>
      <c r="I31" s="118"/>
      <c r="J31" s="132"/>
      <c r="K31" s="133"/>
      <c r="L31" s="41"/>
    </row>
  </sheetData>
  <autoFilter ref="A3:K11"/>
  <mergeCells count="37">
    <mergeCell ref="E16:E17"/>
    <mergeCell ref="G17:I17"/>
    <mergeCell ref="A18:C18"/>
    <mergeCell ref="G18:I18"/>
    <mergeCell ref="A19:C19"/>
    <mergeCell ref="G19:I19"/>
    <mergeCell ref="A16:C17"/>
    <mergeCell ref="A13:I13"/>
    <mergeCell ref="J24:K26"/>
    <mergeCell ref="J28:J31"/>
    <mergeCell ref="A30:C30"/>
    <mergeCell ref="A31:C31"/>
    <mergeCell ref="G28:I28"/>
    <mergeCell ref="G30:I30"/>
    <mergeCell ref="G31:I31"/>
    <mergeCell ref="B22:C22"/>
    <mergeCell ref="B27:C27"/>
    <mergeCell ref="A20:C20"/>
    <mergeCell ref="G20:I20"/>
    <mergeCell ref="A21:C21"/>
    <mergeCell ref="G21:I21"/>
    <mergeCell ref="G23:I23"/>
    <mergeCell ref="G24:I24"/>
    <mergeCell ref="G25:I25"/>
    <mergeCell ref="G26:I26"/>
    <mergeCell ref="G27:I27"/>
    <mergeCell ref="A23:C23"/>
    <mergeCell ref="A24:C24"/>
    <mergeCell ref="A25:C25"/>
    <mergeCell ref="A26:C26"/>
    <mergeCell ref="E1:F1"/>
    <mergeCell ref="A28:C28"/>
    <mergeCell ref="A29:C29"/>
    <mergeCell ref="G29:I29"/>
    <mergeCell ref="G15:I15"/>
    <mergeCell ref="G22:I22"/>
    <mergeCell ref="G16:I16"/>
  </mergeCells>
  <conditionalFormatting sqref="A1:A11 A13:A1048576">
    <cfRule type="containsText" dxfId="2" priority="138" operator="containsText" text="ВБ">
      <formula>NOT(ISERROR(SEARCH("ВБ",A1)))</formula>
    </cfRule>
  </conditionalFormatting>
  <conditionalFormatting sqref="J1:J24 J27:J28 J32:J1048576">
    <cfRule type="containsText" dxfId="1" priority="137" operator="containsText" text="совмещение">
      <formula>NOT(ISERROR(SEARCH("совмещение",J1)))</formula>
    </cfRule>
  </conditionalFormatting>
  <conditionalFormatting sqref="B12:C12 A1:L11 A13:L23 E12:L12 A27:L28 A24:J24 A25:I26 L24:L26 A32:L1048576 A29:I31 K29:L31">
    <cfRule type="containsText" dxfId="0" priority="133" operator="containsText" text="ЛОЖЬ">
      <formula>NOT(ISERROR(SEARCH("ЛОЖЬ",A1)))</formula>
    </cfRule>
  </conditionalFormatting>
  <conditionalFormatting sqref="I1:I1048576">
    <cfRule type="iconSet" priority="1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pageMargins left="0.19" right="0.19" top="0.2" bottom="0.2" header="0.2" footer="0.2"/>
  <pageSetup paperSize="9" orientation="portrait" r:id="rId1"/>
  <headerFooter alignWithMargins="0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ПК</cp:lastModifiedBy>
  <cp:lastPrinted>2015-01-29T08:10:02Z</cp:lastPrinted>
  <dcterms:created xsi:type="dcterms:W3CDTF">2010-07-07T08:27:01Z</dcterms:created>
  <dcterms:modified xsi:type="dcterms:W3CDTF">2015-04-30T04:39:58Z</dcterms:modified>
</cp:coreProperties>
</file>