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240" yWindow="30" windowWidth="20115" windowHeight="864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3" hidden="1">Лист4!$B$4:$C$14</definedName>
  </definedNames>
  <calcPr calcId="124519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4"/>
  <c r="D23" l="1"/>
  <c r="C23"/>
  <c r="B23"/>
  <c r="C25"/>
  <c r="D35"/>
  <c r="B35"/>
  <c r="C34"/>
  <c r="D33"/>
  <c r="B33"/>
  <c r="C32"/>
  <c r="D31"/>
  <c r="B31"/>
  <c r="C30"/>
  <c r="D29"/>
  <c r="B29"/>
  <c r="C28"/>
  <c r="D27"/>
  <c r="B27"/>
  <c r="C26"/>
  <c r="D25"/>
  <c r="B25"/>
  <c r="C35"/>
  <c r="D34"/>
  <c r="B34"/>
  <c r="C33"/>
  <c r="D32"/>
  <c r="B32"/>
  <c r="C31"/>
  <c r="D30"/>
  <c r="B30"/>
  <c r="C29"/>
  <c r="D28"/>
  <c r="B28"/>
  <c r="C27"/>
  <c r="D26"/>
  <c r="B26"/>
  <c r="D24"/>
  <c r="B24"/>
  <c r="C24"/>
  <c r="C45"/>
  <c r="A48"/>
  <c r="B40"/>
  <c r="D40"/>
  <c r="C44"/>
  <c r="D43"/>
  <c r="B43"/>
  <c r="C42"/>
  <c r="D41"/>
  <c r="B41"/>
  <c r="C50"/>
  <c r="D49"/>
  <c r="B49"/>
  <c r="C48"/>
  <c r="D47"/>
  <c r="B47"/>
  <c r="C46"/>
  <c r="D45"/>
  <c r="B45"/>
  <c r="B39"/>
  <c r="C39"/>
  <c r="D39"/>
  <c r="A47"/>
  <c r="C40"/>
  <c r="D44"/>
  <c r="B44"/>
  <c r="C43"/>
  <c r="D42"/>
  <c r="B42"/>
  <c r="C41"/>
  <c r="D50"/>
  <c r="B50"/>
  <c r="C49"/>
  <c r="D48"/>
  <c r="B48"/>
  <c r="C47"/>
  <c r="D46"/>
  <c r="B46"/>
</calcChain>
</file>

<file path=xl/sharedStrings.xml><?xml version="1.0" encoding="utf-8"?>
<sst xmlns="http://schemas.openxmlformats.org/spreadsheetml/2006/main" count="83" uniqueCount="32">
  <si>
    <t>Ученик</t>
  </si>
  <si>
    <t>баллы за тест</t>
  </si>
  <si>
    <t>аттестация</t>
  </si>
  <si>
    <t>полная</t>
  </si>
  <si>
    <t>частичная</t>
  </si>
  <si>
    <t>нет</t>
  </si>
  <si>
    <t>Назаретский Дмитрий</t>
  </si>
  <si>
    <t>Тагашов Гремислав</t>
  </si>
  <si>
    <t>Чайковский Соломон</t>
  </si>
  <si>
    <t>Ульяшин Юлий</t>
  </si>
  <si>
    <t>Павлис Арсений</t>
  </si>
  <si>
    <t>Языковский Николай</t>
  </si>
  <si>
    <t>Евграновa Анна</t>
  </si>
  <si>
    <t>Надеждинa Светлана</t>
  </si>
  <si>
    <t>Кабинa Елена</t>
  </si>
  <si>
    <t>Ханыгин Алексей</t>
  </si>
  <si>
    <t>Группа</t>
  </si>
  <si>
    <t>Эфроимсон Никифор</t>
  </si>
  <si>
    <t>Ванечкинa Анна</t>
  </si>
  <si>
    <t>Ванькинa Вера</t>
  </si>
  <si>
    <t>Евпатов Иван</t>
  </si>
  <si>
    <t>Нагорнов Сергей</t>
  </si>
  <si>
    <t>Цапыгин Николай</t>
  </si>
  <si>
    <t>Нагорский Константин</t>
  </si>
  <si>
    <t>Чаловa Алена</t>
  </si>
  <si>
    <t>Давиденко Света</t>
  </si>
  <si>
    <t>Таланинa Татьяна</t>
  </si>
  <si>
    <t>Участник с лучшими результатми на потоке:</t>
  </si>
  <si>
    <t>Здесь должен быть ученик с высшим баллом и частичной ли полной аттестацией или несколько учеников, если результаты одинаковые.</t>
  </si>
  <si>
    <t>Участники допушенные к следующему экзамену:</t>
  </si>
  <si>
    <t>Списком вниз должны быть ученики с баллом выше 60 и частичной или полной аттестацией, отсортированные по убывнию баллов</t>
  </si>
  <si>
    <t>№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</si>
</sst>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1" fillId="0" borderId="0" xfId="0" applyFont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Fill="1" applyBorder="1"/>
    <xf numFmtId="0" fontId="0" fillId="0" borderId="13" xfId="0" applyBorder="1"/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0"/>
  <sheetViews>
    <sheetView tabSelected="1" workbookViewId="0">
      <selection activeCell="D10" sqref="D5:D10"/>
    </sheetView>
  </sheetViews>
  <sheetFormatPr defaultRowHeight="15"/>
  <cols>
    <col min="2" max="2" width="21.5703125" bestFit="1" customWidth="1"/>
    <col min="3" max="3" width="13.42578125" bestFit="1" customWidth="1"/>
    <col min="4" max="4" width="10.85546875" bestFit="1" customWidth="1"/>
    <col min="5" max="5" width="10.85546875" customWidth="1"/>
    <col min="7" max="7" width="21.7109375" bestFit="1" customWidth="1"/>
    <col min="8" max="8" width="13.42578125" bestFit="1" customWidth="1"/>
    <col min="9" max="9" width="10.85546875" bestFit="1" customWidth="1"/>
    <col min="15" max="15" width="3.28515625" customWidth="1"/>
  </cols>
  <sheetData>
    <row r="2" spans="1:9" ht="15.75" thickBot="1">
      <c r="B2" t="s">
        <v>16</v>
      </c>
      <c r="C2">
        <v>1325</v>
      </c>
      <c r="G2" t="s">
        <v>16</v>
      </c>
      <c r="H2">
        <v>1326</v>
      </c>
    </row>
    <row r="3" spans="1:9" ht="15.75" thickBot="1">
      <c r="A3" t="s">
        <v>31</v>
      </c>
      <c r="B3" s="7" t="s">
        <v>0</v>
      </c>
      <c r="C3" s="8" t="s">
        <v>1</v>
      </c>
      <c r="D3" s="9" t="s">
        <v>2</v>
      </c>
      <c r="E3" s="12"/>
      <c r="G3" s="7" t="s">
        <v>0</v>
      </c>
      <c r="H3" s="8" t="s">
        <v>1</v>
      </c>
      <c r="I3" s="9" t="s">
        <v>2</v>
      </c>
    </row>
    <row r="4" spans="1:9">
      <c r="A4">
        <f>--(IF(OR(D4="полная",D4="частичная"),1,0)&amp;C4&amp;IF(LEN(100-ROW(A1))=1,"0"&amp;100-ROW(A1),100-ROW(A1)))</f>
        <v>2399</v>
      </c>
      <c r="B4" s="4" t="s">
        <v>13</v>
      </c>
      <c r="C4" s="5">
        <v>23</v>
      </c>
      <c r="D4" s="2" t="s">
        <v>5</v>
      </c>
      <c r="E4" s="12"/>
      <c r="G4" s="2" t="s">
        <v>20</v>
      </c>
      <c r="H4" s="5">
        <v>44</v>
      </c>
      <c r="I4" s="6" t="s">
        <v>4</v>
      </c>
    </row>
    <row r="5" spans="1:9">
      <c r="A5">
        <f t="shared" ref="A5:A13" si="0">--(IF(OR(D5="полная",D5="частичная"),1,0)&amp;C5&amp;IF(LEN(100-ROW(A2))=1,"0"&amp;100-ROW(A2),100-ROW(A2)))</f>
        <v>14898</v>
      </c>
      <c r="B5" s="2" t="s">
        <v>14</v>
      </c>
      <c r="C5" s="3">
        <v>48</v>
      </c>
      <c r="D5" s="2" t="s">
        <v>3</v>
      </c>
      <c r="E5" s="12"/>
      <c r="G5" s="2" t="s">
        <v>21</v>
      </c>
      <c r="H5" s="3">
        <v>68</v>
      </c>
      <c r="I5" s="2" t="s">
        <v>3</v>
      </c>
    </row>
    <row r="6" spans="1:9">
      <c r="A6">
        <f t="shared" si="0"/>
        <v>18897</v>
      </c>
      <c r="B6" s="2" t="s">
        <v>12</v>
      </c>
      <c r="C6" s="3">
        <v>88</v>
      </c>
      <c r="D6" s="2" t="s">
        <v>3</v>
      </c>
      <c r="E6" s="12"/>
      <c r="G6" s="2" t="s">
        <v>22</v>
      </c>
      <c r="H6" s="3">
        <v>54</v>
      </c>
      <c r="I6" s="2" t="s">
        <v>5</v>
      </c>
    </row>
    <row r="7" spans="1:9">
      <c r="A7">
        <f t="shared" si="0"/>
        <v>19596</v>
      </c>
      <c r="B7" s="2" t="s">
        <v>15</v>
      </c>
      <c r="C7" s="3">
        <v>95</v>
      </c>
      <c r="D7" s="2" t="s">
        <v>3</v>
      </c>
      <c r="E7" s="12"/>
      <c r="G7" s="2" t="s">
        <v>17</v>
      </c>
      <c r="H7" s="3">
        <v>89</v>
      </c>
      <c r="I7" s="2" t="s">
        <v>5</v>
      </c>
    </row>
    <row r="8" spans="1:9">
      <c r="A8">
        <f t="shared" si="0"/>
        <v>19595</v>
      </c>
      <c r="B8" s="2" t="s">
        <v>6</v>
      </c>
      <c r="C8" s="3">
        <v>95</v>
      </c>
      <c r="D8" s="2" t="s">
        <v>3</v>
      </c>
      <c r="E8" s="12"/>
      <c r="G8" s="2" t="s">
        <v>23</v>
      </c>
      <c r="H8" s="3">
        <v>93</v>
      </c>
      <c r="I8" s="2" t="s">
        <v>3</v>
      </c>
    </row>
    <row r="9" spans="1:9">
      <c r="A9">
        <f t="shared" si="0"/>
        <v>19594</v>
      </c>
      <c r="B9" s="2" t="s">
        <v>7</v>
      </c>
      <c r="C9" s="3">
        <v>95</v>
      </c>
      <c r="D9" s="2" t="s">
        <v>3</v>
      </c>
      <c r="E9" s="12"/>
      <c r="G9" s="2" t="s">
        <v>24</v>
      </c>
      <c r="H9" s="3">
        <v>28</v>
      </c>
      <c r="I9" s="2" t="s">
        <v>4</v>
      </c>
    </row>
    <row r="10" spans="1:9">
      <c r="A10">
        <f t="shared" si="0"/>
        <v>19493</v>
      </c>
      <c r="B10" s="2" t="s">
        <v>8</v>
      </c>
      <c r="C10" s="3">
        <v>94</v>
      </c>
      <c r="D10" s="2" t="s">
        <v>3</v>
      </c>
      <c r="E10" s="12"/>
      <c r="G10" s="2" t="s">
        <v>18</v>
      </c>
      <c r="H10" s="3">
        <v>56</v>
      </c>
      <c r="I10" s="2" t="s">
        <v>3</v>
      </c>
    </row>
    <row r="11" spans="1:9">
      <c r="A11">
        <f t="shared" si="0"/>
        <v>6092</v>
      </c>
      <c r="B11" s="2" t="s">
        <v>11</v>
      </c>
      <c r="C11" s="3">
        <v>60</v>
      </c>
      <c r="D11" s="2" t="s">
        <v>5</v>
      </c>
      <c r="E11" s="12"/>
      <c r="G11" s="2" t="s">
        <v>25</v>
      </c>
      <c r="H11" s="3">
        <v>73</v>
      </c>
      <c r="I11" s="2" t="s">
        <v>5</v>
      </c>
    </row>
    <row r="12" spans="1:9">
      <c r="A12">
        <f t="shared" si="0"/>
        <v>9591</v>
      </c>
      <c r="B12" s="2" t="s">
        <v>9</v>
      </c>
      <c r="C12" s="3">
        <v>95</v>
      </c>
      <c r="D12" s="2" t="s">
        <v>5</v>
      </c>
      <c r="E12" s="12"/>
      <c r="G12" s="2" t="s">
        <v>26</v>
      </c>
      <c r="H12" s="3">
        <v>88</v>
      </c>
      <c r="I12" s="2" t="s">
        <v>5</v>
      </c>
    </row>
    <row r="13" spans="1:9">
      <c r="A13">
        <f t="shared" si="0"/>
        <v>9590</v>
      </c>
      <c r="B13" s="2" t="s">
        <v>10</v>
      </c>
      <c r="C13" s="3">
        <v>95</v>
      </c>
      <c r="D13" s="2" t="s">
        <v>5</v>
      </c>
      <c r="E13" s="12"/>
      <c r="G13" s="2" t="s">
        <v>19</v>
      </c>
      <c r="H13" s="3">
        <v>91</v>
      </c>
      <c r="I13" s="2" t="s">
        <v>3</v>
      </c>
    </row>
    <row r="14" spans="1:9">
      <c r="C14" s="1"/>
    </row>
    <row r="15" spans="1:9">
      <c r="C15" s="1"/>
    </row>
    <row r="16" spans="1:9">
      <c r="C16" s="1"/>
    </row>
    <row r="17" spans="2:4">
      <c r="B17" s="10" t="s">
        <v>27</v>
      </c>
    </row>
    <row r="18" spans="2:4">
      <c r="B18" s="11" t="s">
        <v>28</v>
      </c>
    </row>
    <row r="20" spans="2:4">
      <c r="B20" s="10" t="s">
        <v>29</v>
      </c>
    </row>
    <row r="21" spans="2:4" ht="15.75" thickBot="1">
      <c r="B21" s="11" t="s">
        <v>30</v>
      </c>
    </row>
    <row r="22" spans="2:4" ht="15.75" thickBot="1">
      <c r="B22" s="7" t="s">
        <v>0</v>
      </c>
      <c r="C22" s="8" t="s">
        <v>1</v>
      </c>
      <c r="D22" s="9" t="s">
        <v>2</v>
      </c>
    </row>
    <row r="23" spans="2:4">
      <c r="B23" s="15" t="str">
        <f>IFERROR(VLOOKUP(IF(MAX(A$4:A$13,ROW(A1))&lt;10000,"",MAX(A$4:A$13,ROW(A1))),A$3:D$13,2,0),"")</f>
        <v>Ханыгин Алексей</v>
      </c>
      <c r="C23" s="6">
        <f>IFERROR(VLOOKUP(IF(MAX(A$4:A$13,ROW(A1))&lt;10000,"",MAX(A$4:A$13,ROW(A1))),A$3:D$13,3,0),"")</f>
        <v>95</v>
      </c>
      <c r="D23" s="16" t="str">
        <f>IFERROR(VLOOKUP(IF(MAX(A$4:A$13,ROW(A1))&lt;10000,"",MAX(A$4:A$13,ROW(A1))),A$3:D$13,4,0),"")</f>
        <v>полная</v>
      </c>
    </row>
    <row r="24" spans="2:4">
      <c r="B24" s="13" t="str">
        <f>IFERROR(VLOOKUP(IF((MAX(A$4:A$13,ROW(A1))-LARGE(A$4:A$13,ROW(A2)))&lt;99,LARGE(A$4:A$13,ROW(A2)),0),A$3:D$13,2,0),"")</f>
        <v>Назаретский Дмитрий</v>
      </c>
      <c r="C24" s="2">
        <f>IFERROR(VLOOKUP(IF((MAX(A$4:A$13,ROW(A1))-LARGE(A$4:A$13,ROW(A2)))&lt;99,LARGE(A$4:A$13,ROW(A2)),0),A$3:D$13,3,0),"")</f>
        <v>95</v>
      </c>
      <c r="D24" s="14" t="str">
        <f>IFERROR(VLOOKUP(IF((MAX(A$4:A$13,ROW(A1))-LARGE(A$4:A$13,ROW(A2)))&lt;99,LARGE(A$4:A$13,ROW(A2)),0),A$3:D$13,4,0),"")</f>
        <v>полная</v>
      </c>
    </row>
    <row r="25" spans="2:4">
      <c r="B25" s="13" t="str">
        <f t="shared" ref="B25:B35" si="1">IFERROR(VLOOKUP(IF((MAX(A$4:A$13,ROW(A2))-LARGE(A$4:A$13,ROW(A3)))&lt;99,LARGE(A$4:A$13,ROW(A3)),0),A$3:D$13,2,0),"")</f>
        <v>Тагашов Гремислав</v>
      </c>
      <c r="C25" s="2">
        <f t="shared" ref="C25:C35" si="2">IFERROR(VLOOKUP(IF((MAX(A$4:A$13,ROW(A2))-LARGE(A$4:A$13,ROW(A3)))&lt;99,LARGE(A$4:A$13,ROW(A3)),0),A$3:D$13,3,0),"")</f>
        <v>95</v>
      </c>
      <c r="D25" s="14" t="str">
        <f t="shared" ref="D25:D35" si="3">IFERROR(VLOOKUP(IF((MAX(A$4:A$13,ROW(A2))-LARGE(A$4:A$13,ROW(A3)))&lt;99,LARGE(A$4:A$13,ROW(A3)),0),A$3:D$13,4,0),"")</f>
        <v>полная</v>
      </c>
    </row>
    <row r="26" spans="2:4">
      <c r="B26" s="13" t="str">
        <f t="shared" si="1"/>
        <v/>
      </c>
      <c r="C26" s="2" t="str">
        <f t="shared" si="2"/>
        <v/>
      </c>
      <c r="D26" s="14" t="str">
        <f t="shared" si="3"/>
        <v/>
      </c>
    </row>
    <row r="27" spans="2:4">
      <c r="B27" s="13" t="str">
        <f t="shared" si="1"/>
        <v/>
      </c>
      <c r="C27" s="2" t="str">
        <f t="shared" si="2"/>
        <v/>
      </c>
      <c r="D27" s="14" t="str">
        <f t="shared" si="3"/>
        <v/>
      </c>
    </row>
    <row r="28" spans="2:4">
      <c r="B28" s="13" t="str">
        <f t="shared" si="1"/>
        <v/>
      </c>
      <c r="C28" s="2" t="str">
        <f t="shared" si="2"/>
        <v/>
      </c>
      <c r="D28" s="14" t="str">
        <f t="shared" si="3"/>
        <v/>
      </c>
    </row>
    <row r="29" spans="2:4">
      <c r="B29" s="13" t="str">
        <f t="shared" si="1"/>
        <v/>
      </c>
      <c r="C29" s="2" t="str">
        <f t="shared" si="2"/>
        <v/>
      </c>
      <c r="D29" s="14" t="str">
        <f t="shared" si="3"/>
        <v/>
      </c>
    </row>
    <row r="30" spans="2:4">
      <c r="B30" s="13" t="str">
        <f t="shared" si="1"/>
        <v/>
      </c>
      <c r="C30" s="2" t="str">
        <f t="shared" si="2"/>
        <v/>
      </c>
      <c r="D30" s="14" t="str">
        <f t="shared" si="3"/>
        <v/>
      </c>
    </row>
    <row r="31" spans="2:4">
      <c r="B31" s="13" t="str">
        <f t="shared" si="1"/>
        <v/>
      </c>
      <c r="C31" s="2" t="str">
        <f t="shared" si="2"/>
        <v/>
      </c>
      <c r="D31" s="14" t="str">
        <f t="shared" si="3"/>
        <v/>
      </c>
    </row>
    <row r="32" spans="2:4">
      <c r="B32" s="13" t="str">
        <f t="shared" si="1"/>
        <v/>
      </c>
      <c r="C32" s="2" t="str">
        <f t="shared" si="2"/>
        <v/>
      </c>
      <c r="D32" s="14" t="str">
        <f t="shared" si="3"/>
        <v/>
      </c>
    </row>
    <row r="33" spans="1:5">
      <c r="B33" s="13" t="str">
        <f t="shared" si="1"/>
        <v/>
      </c>
      <c r="C33" s="2" t="str">
        <f t="shared" si="2"/>
        <v/>
      </c>
      <c r="D33" s="14" t="str">
        <f t="shared" si="3"/>
        <v/>
      </c>
    </row>
    <row r="34" spans="1:5">
      <c r="B34" s="13" t="str">
        <f t="shared" si="1"/>
        <v/>
      </c>
      <c r="C34" s="2" t="str">
        <f t="shared" si="2"/>
        <v/>
      </c>
      <c r="D34" s="14" t="str">
        <f t="shared" si="3"/>
        <v/>
      </c>
    </row>
    <row r="35" spans="1:5">
      <c r="B35" s="13" t="str">
        <f t="shared" si="1"/>
        <v/>
      </c>
      <c r="C35" s="2" t="str">
        <f t="shared" si="2"/>
        <v/>
      </c>
      <c r="D35" s="14" t="str">
        <f t="shared" si="3"/>
        <v/>
      </c>
    </row>
    <row r="36" spans="1:5">
      <c r="B36" s="21"/>
      <c r="C36" s="21"/>
      <c r="D36" s="21"/>
    </row>
    <row r="37" spans="1:5" ht="15.75" thickBot="1">
      <c r="B37" s="22"/>
      <c r="C37" s="22"/>
      <c r="D37" s="22"/>
    </row>
    <row r="38" spans="1:5">
      <c r="B38" s="17" t="s">
        <v>0</v>
      </c>
      <c r="C38" s="18" t="s">
        <v>1</v>
      </c>
      <c r="D38" s="19" t="s">
        <v>2</v>
      </c>
      <c r="E38" s="12"/>
    </row>
    <row r="39" spans="1:5">
      <c r="B39" s="20" t="str">
        <f>VLOOKUP(MAX(A$4:A$13,ROW(A1)),A$3:D$13,2,0)</f>
        <v>Ханыгин Алексей</v>
      </c>
      <c r="C39" s="20">
        <f>VLOOKUP(MAX(A$4:A$13,ROW(A1)),A$3:D$13,3,0)</f>
        <v>95</v>
      </c>
      <c r="D39" s="20" t="str">
        <f>VLOOKUP(MAX(A$4:A$13,ROW(A1)),A$3:D$13,4,0)</f>
        <v>полная</v>
      </c>
    </row>
    <row r="40" spans="1:5">
      <c r="B40" s="2" t="str">
        <f>IFERROR(VLOOKUP(IF(LARGE(A$4:A$13,ROW(A2))&gt;16000,LARGE(A$4:A$13,ROW(A2)),""),$A$3:$D$13,2,0),"")</f>
        <v>Назаретский Дмитрий</v>
      </c>
      <c r="C40" s="20">
        <f>IFERROR(VLOOKUP(IF(LARGE(A$4:A$13,ROW(A2))&gt;16000,LARGE(A$4:A$13,ROW(A2)),""),$A$3:$D$13,3,0),"")</f>
        <v>95</v>
      </c>
      <c r="D40" s="2" t="str">
        <f>IFERROR(VLOOKUP(IF(LARGE(A$4:A$13,ROW(A2))&gt;16000,LARGE(A$4:A$13,ROW(A2)),""),$A$3:$D$13,4,0),"")</f>
        <v>полная</v>
      </c>
    </row>
    <row r="41" spans="1:5">
      <c r="B41" s="2" t="str">
        <f>IFERROR(VLOOKUP(IF(LARGE(A$4:A$13,ROW(A3))&gt;16000,LARGE(A$4:A$13,ROW(A3)),""),$A$3:$D$13,2,0),"")</f>
        <v>Тагашов Гремислав</v>
      </c>
      <c r="C41" s="20">
        <f>IFERROR(VLOOKUP(IF(LARGE(A$4:A$13,ROW(A3))&gt;16000,LARGE(A$4:A$13,ROW(A3)),""),$A$3:$D$13,3,0),"")</f>
        <v>95</v>
      </c>
      <c r="D41" s="2" t="str">
        <f>IFERROR(VLOOKUP(IF(LARGE(A$4:A$13,ROW(A3))&gt;16000,LARGE(A$4:A$13,ROW(A3)),""),$A$3:$D$13,4,0),"")</f>
        <v>полная</v>
      </c>
    </row>
    <row r="42" spans="1:5">
      <c r="B42" s="2" t="str">
        <f>IFERROR(VLOOKUP(IF(LARGE(A$4:A$13,ROW(A4))&gt;16000,LARGE(A$4:A$13,ROW(A4)),""),$A$3:$D$13,2,0),"")</f>
        <v>Чайковский Соломон</v>
      </c>
      <c r="C42" s="20">
        <f>IFERROR(VLOOKUP(IF(LARGE(A$4:A$13,ROW(A4))&gt;16000,LARGE(A$4:A$13,ROW(A4)),""),$A$3:$D$13,3,0),"")</f>
        <v>94</v>
      </c>
      <c r="D42" s="2" t="str">
        <f>IFERROR(VLOOKUP(IF(LARGE(A$4:A$13,ROW(A4))&gt;16000,LARGE(A$4:A$13,ROW(A4)),""),$A$3:$D$13,4,0),"")</f>
        <v>полная</v>
      </c>
    </row>
    <row r="43" spans="1:5">
      <c r="B43" s="2" t="str">
        <f>IFERROR(VLOOKUP(IF(LARGE(A$4:A$13,ROW(A5))&gt;16000,LARGE(A$4:A$13,ROW(A5)),""),$A$3:$D$13,2,0),"")</f>
        <v>Евграновa Анна</v>
      </c>
      <c r="C43" s="20">
        <f>IFERROR(VLOOKUP(IF(LARGE(A$4:A$13,ROW(A5))&gt;16000,LARGE(A$4:A$13,ROW(A5)),""),$A$3:$D$13,3,0),"")</f>
        <v>88</v>
      </c>
      <c r="D43" s="2" t="str">
        <f>IFERROR(VLOOKUP(IF(LARGE(A$4:A$13,ROW(A5))&gt;16000,LARGE(A$4:A$13,ROW(A5)),""),$A$3:$D$13,4,0),"")</f>
        <v>полная</v>
      </c>
    </row>
    <row r="44" spans="1:5">
      <c r="B44" s="2" t="str">
        <f>IFERROR(VLOOKUP(IF(LARGE(A$4:A$13,ROW(A6))&gt;16000,LARGE(A$4:A$13,ROW(A6)),""),$A$3:$D$13,2,0),"")</f>
        <v/>
      </c>
      <c r="C44" s="20" t="str">
        <f>IFERROR(VLOOKUP(IF(LARGE(A$4:A$13,ROW(A6))&gt;16000,LARGE(A$4:A$13,ROW(A6)),""),$A$3:$D$13,3,0),"")</f>
        <v/>
      </c>
      <c r="D44" s="2" t="str">
        <f>IFERROR(VLOOKUP(IF(LARGE(A$4:A$13,ROW(A6))&gt;16000,LARGE(A$4:A$13,ROW(A6)),""),$A$3:$D$13,4,0),"")</f>
        <v/>
      </c>
    </row>
    <row r="45" spans="1:5">
      <c r="B45" s="2" t="str">
        <f>IFERROR(VLOOKUP(IF(LARGE(A$4:A$13,ROW(A7))&gt;16000,LARGE(A$4:A$13,ROW(A7)),""),$A$3:$D$13,2,0),"")</f>
        <v/>
      </c>
      <c r="C45" s="20" t="str">
        <f t="shared" ref="C45:C50" si="4">IFERROR(VLOOKUP(IF(LARGE(A$4:A$13,ROW(A7))&gt;16000,LARGE(A$4:A$13,ROW(A7)),""),$A$3:$D$13,3,0),"")</f>
        <v/>
      </c>
      <c r="D45" s="2" t="str">
        <f t="shared" ref="D45:D50" si="5">IFERROR(VLOOKUP(IF(LARGE(A$4:A$13,ROW(A7))&gt;16000,LARGE(A$4:A$13,ROW(A7)),""),$A$3:$D$13,4,0),"")</f>
        <v/>
      </c>
    </row>
    <row r="46" spans="1:5">
      <c r="B46" s="2" t="str">
        <f>IFERROR(VLOOKUP(IF(LARGE(A$4:A$13,ROW(A8))&gt;16000,LARGE(A$4:A$13,ROW(A8)),""),$A$3:$D$13,2,0),"")</f>
        <v/>
      </c>
      <c r="C46" s="20" t="str">
        <f t="shared" si="4"/>
        <v/>
      </c>
      <c r="D46" s="2" t="str">
        <f t="shared" si="5"/>
        <v/>
      </c>
    </row>
    <row r="47" spans="1:5">
      <c r="A47" t="str">
        <f>IF(LARGE(A$4:A$13,ROW(A9))&gt;16000,LARGE(A$4:A$13,ROW(A9)),"")</f>
        <v/>
      </c>
      <c r="B47" s="2" t="str">
        <f>IFERROR(VLOOKUP(IF(LARGE(A$4:A$13,ROW(A9))&gt;16000,LARGE(A$4:A$13,ROW(A9)),""),$A$3:$D$13,2,0),"")</f>
        <v/>
      </c>
      <c r="C47" s="20" t="str">
        <f t="shared" si="4"/>
        <v/>
      </c>
      <c r="D47" s="2" t="str">
        <f t="shared" si="5"/>
        <v/>
      </c>
    </row>
    <row r="48" spans="1:5">
      <c r="A48" t="str">
        <f>IF(LARGE(A$4:A$13,ROW(A10))&gt;16000,LARGE(A$4:A$13,ROW(A10)),"")</f>
        <v/>
      </c>
      <c r="B48" s="2" t="str">
        <f>IFERROR(VLOOKUP(IF(LARGE(A$4:A$13,ROW(A10))&gt;16000,LARGE(A$4:A$13,ROW(A10)),""),$A$3:$D$13,2,0),"")</f>
        <v/>
      </c>
      <c r="C48" s="20" t="str">
        <f t="shared" si="4"/>
        <v/>
      </c>
      <c r="D48" s="2" t="str">
        <f t="shared" si="5"/>
        <v/>
      </c>
    </row>
    <row r="49" spans="2:4">
      <c r="B49" s="2" t="str">
        <f>IFERROR(VLOOKUP(IF(LARGE(A$4:A$13,ROW(A11))&gt;16000,LARGE(A$4:A$13,ROW(A11)),""),$A$3:$D$13,2,0),"")</f>
        <v/>
      </c>
      <c r="C49" s="20" t="str">
        <f t="shared" si="4"/>
        <v/>
      </c>
      <c r="D49" s="2" t="str">
        <f t="shared" si="5"/>
        <v/>
      </c>
    </row>
    <row r="50" spans="2:4">
      <c r="B50" s="2" t="str">
        <f>IFERROR(VLOOKUP(IF(LARGE(A$4:A$13,ROW(A12))&gt;16000,LARGE(A$4:A$13,ROW(A12)),""),$A$3:$D$13,2,0),"")</f>
        <v/>
      </c>
      <c r="C50" s="20" t="str">
        <f t="shared" si="4"/>
        <v/>
      </c>
      <c r="D50" s="2" t="str">
        <f t="shared" si="5"/>
        <v/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3:C14"/>
  <sheetViews>
    <sheetView workbookViewId="0">
      <selection activeCell="B4" sqref="B4:C14"/>
    </sheetView>
  </sheetViews>
  <sheetFormatPr defaultRowHeight="15"/>
  <sheetData>
    <row r="3" spans="1:3" ht="15.75" thickBot="1">
      <c r="A3" t="s">
        <v>16</v>
      </c>
      <c r="B3">
        <v>1325</v>
      </c>
    </row>
    <row r="4" spans="1:3" ht="15.75" thickBot="1">
      <c r="A4" s="7" t="s">
        <v>0</v>
      </c>
      <c r="B4" s="8" t="s">
        <v>1</v>
      </c>
      <c r="C4" s="9" t="s">
        <v>2</v>
      </c>
    </row>
    <row r="5" spans="1:3" ht="60">
      <c r="A5" s="4" t="s">
        <v>13</v>
      </c>
      <c r="B5" s="5">
        <v>93</v>
      </c>
      <c r="C5" s="6" t="s">
        <v>3</v>
      </c>
    </row>
    <row r="6" spans="1:3">
      <c r="A6" s="2" t="s">
        <v>14</v>
      </c>
      <c r="B6" s="3">
        <v>88</v>
      </c>
      <c r="C6" s="2" t="s">
        <v>3</v>
      </c>
    </row>
    <row r="7" spans="1:3">
      <c r="A7" s="2" t="s">
        <v>12</v>
      </c>
      <c r="B7" s="3">
        <v>86</v>
      </c>
      <c r="C7" s="2" t="s">
        <v>4</v>
      </c>
    </row>
    <row r="8" spans="1:3" hidden="1">
      <c r="A8" s="2" t="s">
        <v>15</v>
      </c>
      <c r="B8" s="3">
        <v>58</v>
      </c>
      <c r="C8" s="2" t="s">
        <v>5</v>
      </c>
    </row>
    <row r="9" spans="1:3">
      <c r="A9" s="2" t="s">
        <v>6</v>
      </c>
      <c r="B9" s="3">
        <v>67</v>
      </c>
      <c r="C9" s="2" t="s">
        <v>4</v>
      </c>
    </row>
    <row r="10" spans="1:3">
      <c r="A10" s="2" t="s">
        <v>7</v>
      </c>
      <c r="B10" s="3">
        <v>56</v>
      </c>
      <c r="C10" s="2" t="s">
        <v>3</v>
      </c>
    </row>
    <row r="11" spans="1:3">
      <c r="A11" s="2" t="s">
        <v>8</v>
      </c>
      <c r="B11" s="3">
        <v>48</v>
      </c>
      <c r="C11" s="2" t="s">
        <v>4</v>
      </c>
    </row>
    <row r="12" spans="1:3">
      <c r="A12" s="2" t="s">
        <v>11</v>
      </c>
      <c r="B12" s="3">
        <v>23</v>
      </c>
      <c r="C12" s="2" t="s">
        <v>3</v>
      </c>
    </row>
    <row r="13" spans="1:3">
      <c r="A13" s="2" t="s">
        <v>9</v>
      </c>
      <c r="B13" s="3">
        <v>22</v>
      </c>
      <c r="C13" s="2" t="s">
        <v>3</v>
      </c>
    </row>
    <row r="14" spans="1:3" hidden="1">
      <c r="A14" s="2" t="s">
        <v>10</v>
      </c>
      <c r="B14" s="3">
        <v>94</v>
      </c>
      <c r="C14" s="2" t="s">
        <v>5</v>
      </c>
    </row>
  </sheetData>
  <autoFilter ref="B4:C14">
    <filterColumn colId="1">
      <filters>
        <filter val="полная"/>
        <filter val="частичная"/>
      </filters>
    </filterColumn>
    <sortState ref="B5:C13">
      <sortCondition descending="1" ref="B4:B1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snejna-spb</dc:creator>
  <cp:lastModifiedBy>вертерич</cp:lastModifiedBy>
  <dcterms:created xsi:type="dcterms:W3CDTF">2015-05-02T21:04:46Z</dcterms:created>
  <dcterms:modified xsi:type="dcterms:W3CDTF">2015-05-03T09:22:50Z</dcterms:modified>
</cp:coreProperties>
</file>