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60" windowWidth="21840" windowHeight="12780"/>
  </bookViews>
  <sheets>
    <sheet name="Таблица 1" sheetId="1" r:id="rId1"/>
    <sheet name="Таблица 2" sheetId="2" r:id="rId2"/>
    <sheet name="Свод по договорам" sheetId="7" r:id="rId3"/>
  </sheets>
  <definedNames>
    <definedName name="ИНН2">INDEX(Таблица2,,1)</definedName>
    <definedName name="Таблица2">INDIRECT("'Таблица 2'!$a$2:$d$"&amp;MATCH(,'Таблица 2'!$A:$A,-1))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A3" i="1" l="1" a="1"/>
  <c r="A6" i="1" a="1"/>
  <c r="A8" i="1" a="1"/>
  <c r="A9" i="1" a="1"/>
  <c r="A4" i="1" a="1"/>
  <c r="A5" i="1" a="1"/>
  <c r="A7" i="1" a="1"/>
  <c r="A2" i="1" a="1"/>
  <c r="A7" i="1" l="1"/>
  <c r="A5" i="1"/>
  <c r="A4" i="1"/>
  <c r="A9" i="1"/>
  <c r="A8" i="1"/>
  <c r="A6" i="1"/>
  <c r="A3" i="1"/>
  <c r="A2" i="1"/>
  <c r="B2" i="1" s="1"/>
  <c r="C2" i="1"/>
  <c r="B6" i="1" l="1"/>
  <c r="B9" i="1"/>
  <c r="B5" i="1"/>
  <c r="B3" i="1"/>
  <c r="B8" i="1"/>
  <c r="B4" i="1"/>
  <c r="B7" i="1"/>
  <c r="C6" i="1"/>
  <c r="C9" i="1"/>
  <c r="C5" i="1"/>
  <c r="C3" i="1"/>
  <c r="C8" i="1"/>
  <c r="C4" i="1"/>
  <c r="C7" i="1"/>
</calcChain>
</file>

<file path=xl/sharedStrings.xml><?xml version="1.0" encoding="utf-8"?>
<sst xmlns="http://schemas.openxmlformats.org/spreadsheetml/2006/main" count="22" uniqueCount="18">
  <si>
    <t>ИНН</t>
  </si>
  <si>
    <t>Кредитор</t>
  </si>
  <si>
    <t>№ Договора</t>
  </si>
  <si>
    <t>Сумма задолжености</t>
  </si>
  <si>
    <t>Сумма задолженности</t>
  </si>
  <si>
    <t>Колобок ООО</t>
  </si>
  <si>
    <t>Елка ООО</t>
  </si>
  <si>
    <t>3/8 от 13.04.15</t>
  </si>
  <si>
    <t>7/9 от 20.04.15</t>
  </si>
  <si>
    <t>Ерш ООО</t>
  </si>
  <si>
    <t>13/7 от 21.04.15</t>
  </si>
  <si>
    <t>11/9 от 27.04.15</t>
  </si>
  <si>
    <t>МММ ОАО</t>
  </si>
  <si>
    <t>19/8 от 28.09.15</t>
  </si>
  <si>
    <t>20/8 от 28.09.15</t>
  </si>
  <si>
    <t>Сумма по полю Сумма задолжености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</si>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</sst>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Font="1" applyBorder="1" applyAlignment="1">
      <alignment horizontal="right"/>
    </xf>
    <xf numFmtId="0" fontId="2" fillId="0" borderId="1" xfId="0" applyFont="1" applyBorder="1"/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" fontId="1" fillId="2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/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0" fillId="0" borderId="0" xfId="0" pivotButton="1"/>
    <xf numFmtId="49" fontId="0" fillId="0" borderId="0" xfId="0" applyNumberFormat="1" applyAlignment="1">
      <alignment horizontal="left"/>
    </xf>
    <xf numFmtId="4" fontId="0" fillId="0" borderId="0" xfId="0" applyNumberFormat="1"/>
  </cellXfs>
  <cellStyles count="3">
    <cellStyle name="Обычный" xfId="0" builtinId="0"/>
    <cellStyle name="Обычный 3" xfId="1"/>
    <cellStyle name="Обычный 4" xfId="2"/>
  </cellStyles>
  <dxfs count="26">
    <dxf>
      <fill>
        <patternFill>
          <bgColor theme="8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uild_587" refreshedDate="42130.721112962965" createdVersion="4" refreshedVersion="4" minRefreshableVersion="3" recordCount="6">
  <cacheSource type="worksheet">
    <worksheetSource ref="A1:D7" sheet="Таблица 2"/>
  </cacheSource>
  <cacheFields count="4">
    <cacheField name="ИНН" numFmtId="0">
      <sharedItems containsSemiMixedTypes="0" containsString="0" containsNumber="1" containsInteger="1" minValue="1111111111" maxValue="1234567898" count="4">
        <n v="1111111111"/>
        <n v="1111122222"/>
        <n v="1212121212"/>
        <n v="1234567898"/>
      </sharedItems>
    </cacheField>
    <cacheField name="Кредитор" numFmtId="0">
      <sharedItems/>
    </cacheField>
    <cacheField name="№ Договора" numFmtId="0">
      <sharedItems/>
    </cacheField>
    <cacheField name="Сумма задолжености" numFmtId="0">
      <sharedItems containsSemiMixedTypes="0" containsString="0" containsNumber="1" minValue="32820.879999999997" maxValue="7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s v="Колобок ООО"/>
    <s v="3/8 от 13.04.15"/>
    <n v="40000"/>
  </r>
  <r>
    <x v="0"/>
    <s v="Колобок ООО"/>
    <s v="7/9 от 20.04.15"/>
    <n v="48000"/>
  </r>
  <r>
    <x v="1"/>
    <s v="Елка ООО"/>
    <s v="13/7 от 21.04.15"/>
    <n v="32820.879999999997"/>
  </r>
  <r>
    <x v="2"/>
    <s v="Ерш ООО"/>
    <s v="11/9 от 27.04.15"/>
    <n v="39311.72"/>
  </r>
  <r>
    <x v="2"/>
    <s v="Ерш ООО"/>
    <s v="19/8 от 28.09.15"/>
    <n v="78000"/>
  </r>
  <r>
    <x v="3"/>
    <s v="МММ ОАО"/>
    <s v="20/8 от 28.09.15"/>
    <n v="3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B6" firstHeaderRow="1" firstDataRow="1" firstDataCol="1"/>
  <pivotFields count="4">
    <pivotField axis="axisRow" numFmtId="49" showAll="0">
      <items count="5">
        <item x="0"/>
        <item x="1"/>
        <item x="2"/>
        <item x="3"/>
        <item t="default"/>
      </items>
    </pivotField>
    <pivotField showAll="0"/>
    <pivotField showAll="0"/>
    <pivotField dataField="1" numFmtId="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Сумма задолжености" fld="3" baseField="0" baseItem="0" numFmtId="4"/>
  </dataFields>
  <formats count="1">
    <format dxfId="2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C9"/>
  <sheetViews>
    <sheetView tabSelected="1" zoomScale="130" zoomScaleNormal="130"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12" bestFit="1" customWidth="1"/>
    <col min="2" max="2" width="32.85546875" bestFit="1" customWidth="1"/>
    <col min="3" max="3" width="22.5703125" style="6" bestFit="1" customWidth="1"/>
  </cols>
  <sheetData>
    <row r="1" spans="1:3" x14ac:dyDescent="0.25">
      <c r="A1" s="1" t="s">
        <v>0</v>
      </c>
      <c r="B1" s="1" t="s">
        <v>1</v>
      </c>
      <c r="C1" s="2" t="s">
        <v>4</v>
      </c>
    </row>
    <row r="2" spans="1:3" x14ac:dyDescent="0.25">
      <c r="A2" s="3">
        <f t="array" aca="1" ref="A2" ca="1">IFERROR(INDEX(ИНН2,LARGE(IF(MATCH(ИНН2,ИНН2,0)=(ROW(ИНН2)-1),ROW(ИНН2)-1),ROW(A1))),"")</f>
        <v>1234567898</v>
      </c>
      <c r="B2" s="8" t="str">
        <f ca="1">IF(A2="","",VLOOKUP(A2,'Таблица 2'!$A$2:$B$7,2,0))</f>
        <v>МММ ОАО</v>
      </c>
      <c r="C2" s="4">
        <f ca="1">SUMIF(ИНН2,A2,INDEX(Таблица2,,4))</f>
        <v>34000</v>
      </c>
    </row>
    <row r="3" spans="1:3" x14ac:dyDescent="0.25">
      <c r="A3" s="3">
        <f t="array" aca="1" ref="A3" ca="1">IFERROR(INDEX(ИНН2,LARGE(IF(MATCH(ИНН2,ИНН2,0)=(ROW(ИНН2)-1),ROW(ИНН2)-1),ROW(A2))),"")</f>
        <v>1212121212</v>
      </c>
      <c r="B3" s="8" t="str">
        <f ca="1">IF(A3="","",VLOOKUP(A3,'Таблица 2'!$A$2:$B$7,2,0))</f>
        <v>Ерш ООО</v>
      </c>
      <c r="C3" s="4">
        <f ca="1">SUMIF(ИНН2,A3,INDEX(Таблица2,,4))</f>
        <v>117311.72</v>
      </c>
    </row>
    <row r="4" spans="1:3" x14ac:dyDescent="0.25">
      <c r="A4" s="3">
        <f t="array" aca="1" ref="A4" ca="1">IFERROR(INDEX(ИНН2,LARGE(IF(MATCH(ИНН2,ИНН2,0)=(ROW(ИНН2)-1),ROW(ИНН2)-1),ROW(A3))),"")</f>
        <v>1111122222</v>
      </c>
      <c r="B4" s="8" t="str">
        <f ca="1">IF(A4="","",VLOOKUP(A4,'Таблица 2'!$A$2:$B$7,2,0))</f>
        <v>Елка ООО</v>
      </c>
      <c r="C4" s="4">
        <f ca="1">SUMIF(ИНН2,A4,INDEX(Таблица2,,4))</f>
        <v>32820.879999999997</v>
      </c>
    </row>
    <row r="5" spans="1:3" x14ac:dyDescent="0.25">
      <c r="A5" s="3">
        <f t="array" aca="1" ref="A5" ca="1">IFERROR(INDEX(ИНН2,LARGE(IF(MATCH(ИНН2,ИНН2,0)=(ROW(ИНН2)-1),ROW(ИНН2)-1),ROW(A4))),"")</f>
        <v>1111111111</v>
      </c>
      <c r="B5" s="8" t="str">
        <f ca="1">IF(A5="","",VLOOKUP(A5,'Таблица 2'!$A$2:$B$7,2,0))</f>
        <v>Колобок ООО</v>
      </c>
      <c r="C5" s="4">
        <f ca="1">SUMIF(ИНН2,A5,INDEX(Таблица2,,4))</f>
        <v>88000</v>
      </c>
    </row>
    <row r="6" spans="1:3" x14ac:dyDescent="0.25">
      <c r="A6" s="3" t="str">
        <f t="array" aca="1" ref="A6" ca="1">IFERROR(INDEX(ИНН2,LARGE(IF(MATCH(ИНН2,ИНН2,0)=(ROW(ИНН2)-1),ROW(ИНН2)-1),ROW(A5))),"")</f>
        <v/>
      </c>
      <c r="B6" s="8" t="str">
        <f ca="1">IF(A6="","",VLOOKUP(A6,'Таблица 2'!$A$2:$B$7,2,0))</f>
        <v/>
      </c>
      <c r="C6" s="4">
        <f ca="1">SUMIF(ИНН2,A6,INDEX(Таблица2,,4))</f>
        <v>0</v>
      </c>
    </row>
    <row r="7" spans="1:3" x14ac:dyDescent="0.25">
      <c r="A7" s="3" t="str">
        <f t="array" aca="1" ref="A7" ca="1">IFERROR(INDEX(ИНН2,LARGE(IF(MATCH(ИНН2,ИНН2,0)=(ROW(ИНН2)-1),ROW(ИНН2)-1),ROW(A6))),"")</f>
        <v/>
      </c>
      <c r="B7" s="8" t="str">
        <f ca="1">IF(A7="","",VLOOKUP(A7,'Таблица 2'!$A$2:$B$7,2,0))</f>
        <v/>
      </c>
      <c r="C7" s="4">
        <f ca="1">SUMIF(ИНН2,A7,INDEX(Таблица2,,4))</f>
        <v>0</v>
      </c>
    </row>
    <row r="8" spans="1:3" x14ac:dyDescent="0.25">
      <c r="A8" s="3" t="str">
        <f t="array" aca="1" ref="A8" ca="1">IFERROR(INDEX(ИНН2,LARGE(IF(MATCH(ИНН2,ИНН2,0)=(ROW(ИНН2)-1),ROW(ИНН2)-1),ROW(A7))),"")</f>
        <v/>
      </c>
      <c r="B8" s="8" t="str">
        <f ca="1">IF(A8="","",VLOOKUP(A8,'Таблица 2'!$A$2:$B$7,2,0))</f>
        <v/>
      </c>
      <c r="C8" s="4">
        <f ca="1">SUMIF(ИНН2,A8,INDEX(Таблица2,,4))</f>
        <v>0</v>
      </c>
    </row>
    <row r="9" spans="1:3" x14ac:dyDescent="0.25">
      <c r="A9" s="3" t="str">
        <f t="array" aca="1" ref="A9" ca="1">IFERROR(INDEX(ИНН2,LARGE(IF(MATCH(ИНН2,ИНН2,0)=(ROW(ИНН2)-1),ROW(ИНН2)-1),ROW(A8))),"")</f>
        <v/>
      </c>
      <c r="B9" s="8" t="str">
        <f ca="1">IF(A9="","",VLOOKUP(A9,'Таблица 2'!$A$2:$B$7,2,0))</f>
        <v/>
      </c>
      <c r="C9" s="4">
        <f ca="1">SUMIF(ИНН2,A9,INDEX(Таблица2,,4))</f>
        <v>0</v>
      </c>
    </row>
  </sheetData>
  <dataConsolidate/>
  <conditionalFormatting sqref="A1:A1048576">
    <cfRule type="duplicateValues" dxfId="10" priority="1"/>
  </conditionalFormatting>
  <conditionalFormatting sqref="A2:A1014">
    <cfRule type="duplicateValues" dxfId="9" priority="1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D7"/>
  <sheetViews>
    <sheetView zoomScale="130" zoomScaleNormal="13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" style="14" bestFit="1" customWidth="1"/>
    <col min="2" max="2" width="13.7109375" bestFit="1" customWidth="1"/>
    <col min="3" max="3" width="15.5703125" bestFit="1" customWidth="1"/>
    <col min="4" max="4" width="21.42578125" bestFit="1" customWidth="1"/>
  </cols>
  <sheetData>
    <row r="1" spans="1:4" x14ac:dyDescent="0.25">
      <c r="A1" s="12" t="s">
        <v>0</v>
      </c>
      <c r="B1" s="7" t="s">
        <v>1</v>
      </c>
      <c r="C1" s="7" t="s">
        <v>2</v>
      </c>
      <c r="D1" s="5" t="s">
        <v>3</v>
      </c>
    </row>
    <row r="2" spans="1:4" x14ac:dyDescent="0.25">
      <c r="A2" s="13">
        <v>1111111111</v>
      </c>
      <c r="B2" s="8" t="s">
        <v>5</v>
      </c>
      <c r="C2" s="3" t="s">
        <v>7</v>
      </c>
      <c r="D2" s="9">
        <v>40000</v>
      </c>
    </row>
    <row r="3" spans="1:4" x14ac:dyDescent="0.25">
      <c r="A3" s="13">
        <v>1111111111</v>
      </c>
      <c r="B3" s="8" t="s">
        <v>5</v>
      </c>
      <c r="C3" s="3" t="s">
        <v>8</v>
      </c>
      <c r="D3" s="9">
        <v>48000</v>
      </c>
    </row>
    <row r="4" spans="1:4" x14ac:dyDescent="0.25">
      <c r="A4" s="13">
        <v>1111122222</v>
      </c>
      <c r="B4" s="10" t="s">
        <v>6</v>
      </c>
      <c r="C4" s="11" t="s">
        <v>10</v>
      </c>
      <c r="D4" s="9">
        <v>32820.879999999997</v>
      </c>
    </row>
    <row r="5" spans="1:4" x14ac:dyDescent="0.25">
      <c r="A5" s="13">
        <v>1212121212</v>
      </c>
      <c r="B5" s="10" t="s">
        <v>9</v>
      </c>
      <c r="C5" s="3" t="s">
        <v>11</v>
      </c>
      <c r="D5" s="9">
        <v>39311.72</v>
      </c>
    </row>
    <row r="6" spans="1:4" x14ac:dyDescent="0.25">
      <c r="A6" s="13">
        <v>1212121212</v>
      </c>
      <c r="B6" s="10" t="s">
        <v>9</v>
      </c>
      <c r="C6" s="3" t="s">
        <v>13</v>
      </c>
      <c r="D6" s="9">
        <v>78000</v>
      </c>
    </row>
    <row r="7" spans="1:4" x14ac:dyDescent="0.25">
      <c r="A7" s="13">
        <v>1234567898</v>
      </c>
      <c r="B7" s="10" t="s">
        <v>12</v>
      </c>
      <c r="C7" s="3" t="s">
        <v>14</v>
      </c>
      <c r="D7" s="9">
        <v>34000</v>
      </c>
    </row>
  </sheetData>
  <conditionalFormatting sqref="C1:C1048576">
    <cfRule type="duplicateValues" dxfId="8" priority="9"/>
  </conditionalFormatting>
  <conditionalFormatting sqref="A4">
    <cfRule type="duplicateValues" dxfId="7" priority="7"/>
  </conditionalFormatting>
  <conditionalFormatting sqref="A4">
    <cfRule type="duplicateValues" dxfId="6" priority="8"/>
  </conditionalFormatting>
  <conditionalFormatting sqref="A5">
    <cfRule type="duplicateValues" dxfId="5" priority="5"/>
  </conditionalFormatting>
  <conditionalFormatting sqref="A5">
    <cfRule type="duplicateValues" dxfId="4" priority="6"/>
  </conditionalFormatting>
  <conditionalFormatting sqref="A6">
    <cfRule type="duplicateValues" dxfId="3" priority="3"/>
  </conditionalFormatting>
  <conditionalFormatting sqref="A6">
    <cfRule type="duplicateValues" dxfId="2" priority="4"/>
  </conditionalFormatting>
  <conditionalFormatting sqref="A7">
    <cfRule type="duplicateValues" dxfId="1" priority="1"/>
  </conditionalFormatting>
  <conditionalFormatting sqref="A7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6"/>
  <sheetViews>
    <sheetView workbookViewId="0">
      <selection activeCell="C17" sqref="C17"/>
    </sheetView>
  </sheetViews>
  <sheetFormatPr defaultRowHeight="15" x14ac:dyDescent="0.25"/>
  <cols>
    <col min="1" max="1" width="17.28515625" customWidth="1"/>
    <col min="2" max="2" width="36.7109375" bestFit="1" customWidth="1"/>
  </cols>
  <sheetData>
    <row r="1" spans="1:2" x14ac:dyDescent="0.25">
      <c r="A1" s="15" t="s">
        <v>16</v>
      </c>
      <c r="B1" t="s">
        <v>15</v>
      </c>
    </row>
    <row r="2" spans="1:2" x14ac:dyDescent="0.25">
      <c r="A2" s="16">
        <v>1111111111</v>
      </c>
      <c r="B2" s="17">
        <v>88000</v>
      </c>
    </row>
    <row r="3" spans="1:2" x14ac:dyDescent="0.25">
      <c r="A3" s="16">
        <v>1111122222</v>
      </c>
      <c r="B3" s="17">
        <v>32820.879999999997</v>
      </c>
    </row>
    <row r="4" spans="1:2" x14ac:dyDescent="0.25">
      <c r="A4" s="16">
        <v>1212121212</v>
      </c>
      <c r="B4" s="17">
        <v>117311.72</v>
      </c>
    </row>
    <row r="5" spans="1:2" x14ac:dyDescent="0.25">
      <c r="A5" s="16">
        <v>1234567898</v>
      </c>
      <c r="B5" s="17">
        <v>34000</v>
      </c>
    </row>
    <row r="6" spans="1:2" x14ac:dyDescent="0.25">
      <c r="A6" s="16" t="s">
        <v>17</v>
      </c>
      <c r="B6" s="17">
        <v>272132.59999999998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Свод по договорам</vt:lpstr>
    </vt:vector>
  </TitlesOfParts>
  <Company>sgc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build_587</dc:creator>
  <cp:lastModifiedBy>*</cp:lastModifiedBy>
  <dcterms:created xsi:type="dcterms:W3CDTF">2015-05-06T14:03:48Z</dcterms:created>
  <dcterms:modified xsi:type="dcterms:W3CDTF">2015-05-06T16:25:50Z</dcterms:modified>
</cp:coreProperties>
</file>