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19320" windowHeight="5610" activeTab="1"/>
  </bookViews>
  <sheets>
    <sheet name="Ввод данных" sheetId="2" r:id="rId1"/>
    <sheet name="Расчет данных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3" l="1"/>
  <c r="B19" i="3"/>
  <c r="C19" i="3"/>
  <c r="D19" i="3"/>
  <c r="E19" i="3"/>
  <c r="F19" i="3"/>
  <c r="G19" i="3"/>
  <c r="H19" i="3"/>
  <c r="I19" i="3"/>
  <c r="K19" i="3"/>
  <c r="J19" i="3" s="1"/>
  <c r="L19" i="3"/>
  <c r="M19" i="3"/>
  <c r="N19" i="3"/>
  <c r="O19" i="3"/>
  <c r="P19" i="3"/>
  <c r="A20" i="3"/>
  <c r="B20" i="3"/>
  <c r="C20" i="3"/>
  <c r="D20" i="3"/>
  <c r="E20" i="3"/>
  <c r="F20" i="3"/>
  <c r="G20" i="3"/>
  <c r="H20" i="3"/>
  <c r="I20" i="3"/>
  <c r="K20" i="3"/>
  <c r="J20" i="3" s="1"/>
  <c r="L20" i="3"/>
  <c r="M20" i="3"/>
  <c r="N20" i="3"/>
  <c r="O20" i="3"/>
  <c r="P20" i="3"/>
  <c r="M18" i="3"/>
  <c r="L18" i="3"/>
  <c r="I18" i="3"/>
  <c r="H18" i="3"/>
  <c r="K18" i="3" s="1"/>
  <c r="G18" i="3"/>
  <c r="F18" i="3"/>
  <c r="E18" i="3"/>
  <c r="N18" i="3" s="1"/>
  <c r="O18" i="3" s="1"/>
  <c r="P18" i="3" s="1"/>
  <c r="D18" i="3"/>
  <c r="C18" i="3"/>
  <c r="B18" i="3"/>
  <c r="A18" i="3"/>
  <c r="M17" i="3"/>
  <c r="L17" i="3"/>
  <c r="I17" i="3"/>
  <c r="H17" i="3"/>
  <c r="K17" i="3" s="1"/>
  <c r="G17" i="3"/>
  <c r="F17" i="3"/>
  <c r="E17" i="3"/>
  <c r="N17" i="3" s="1"/>
  <c r="O17" i="3" s="1"/>
  <c r="P17" i="3" s="1"/>
  <c r="D17" i="3"/>
  <c r="C17" i="3"/>
  <c r="B17" i="3"/>
  <c r="A17" i="3"/>
  <c r="M16" i="3"/>
  <c r="L16" i="3"/>
  <c r="I16" i="3"/>
  <c r="H16" i="3"/>
  <c r="K16" i="3" s="1"/>
  <c r="G16" i="3"/>
  <c r="F16" i="3"/>
  <c r="E16" i="3"/>
  <c r="N16" i="3" s="1"/>
  <c r="O16" i="3" s="1"/>
  <c r="P16" i="3" s="1"/>
  <c r="D16" i="3"/>
  <c r="C16" i="3"/>
  <c r="B16" i="3"/>
  <c r="A16" i="3"/>
  <c r="M15" i="3"/>
  <c r="L15" i="3"/>
  <c r="I15" i="3"/>
  <c r="H15" i="3"/>
  <c r="K15" i="3" s="1"/>
  <c r="G15" i="3"/>
  <c r="F15" i="3"/>
  <c r="E15" i="3"/>
  <c r="N15" i="3" s="1"/>
  <c r="O15" i="3" s="1"/>
  <c r="P15" i="3" s="1"/>
  <c r="D15" i="3"/>
  <c r="C15" i="3"/>
  <c r="B15" i="3"/>
  <c r="A15" i="3"/>
  <c r="M14" i="3"/>
  <c r="L14" i="3"/>
  <c r="I14" i="3"/>
  <c r="H14" i="3"/>
  <c r="K14" i="3" s="1"/>
  <c r="G14" i="3"/>
  <c r="F14" i="3"/>
  <c r="E14" i="3"/>
  <c r="N14" i="3" s="1"/>
  <c r="O14" i="3" s="1"/>
  <c r="P14" i="3" s="1"/>
  <c r="D14" i="3"/>
  <c r="C14" i="3"/>
  <c r="B14" i="3"/>
  <c r="A14" i="3"/>
  <c r="M13" i="3"/>
  <c r="L13" i="3"/>
  <c r="I13" i="3"/>
  <c r="H13" i="3"/>
  <c r="K13" i="3" s="1"/>
  <c r="G13" i="3"/>
  <c r="F13" i="3"/>
  <c r="E13" i="3"/>
  <c r="N13" i="3" s="1"/>
  <c r="O13" i="3" s="1"/>
  <c r="P13" i="3" s="1"/>
  <c r="D13" i="3"/>
  <c r="C13" i="3"/>
  <c r="B13" i="3"/>
  <c r="A13" i="3"/>
  <c r="J13" i="3" l="1"/>
  <c r="J14" i="3"/>
  <c r="J15" i="3"/>
  <c r="J16" i="3"/>
  <c r="J17" i="3"/>
  <c r="J18" i="3"/>
  <c r="A4" i="3"/>
  <c r="B4" i="3"/>
  <c r="C4" i="3"/>
  <c r="D4" i="3"/>
  <c r="E4" i="3"/>
  <c r="F4" i="3"/>
  <c r="G4" i="3"/>
  <c r="H4" i="3"/>
  <c r="K4" i="3" s="1"/>
  <c r="I4" i="3"/>
  <c r="L4" i="3"/>
  <c r="M4" i="3"/>
  <c r="A5" i="3"/>
  <c r="B5" i="3"/>
  <c r="C5" i="3"/>
  <c r="D5" i="3"/>
  <c r="E5" i="3"/>
  <c r="F5" i="3"/>
  <c r="G5" i="3"/>
  <c r="H5" i="3"/>
  <c r="K5" i="3" s="1"/>
  <c r="I5" i="3"/>
  <c r="L5" i="3"/>
  <c r="M5" i="3"/>
  <c r="A6" i="3"/>
  <c r="B6" i="3"/>
  <c r="C6" i="3"/>
  <c r="D6" i="3"/>
  <c r="E6" i="3"/>
  <c r="F6" i="3"/>
  <c r="G6" i="3"/>
  <c r="H6" i="3"/>
  <c r="K6" i="3" s="1"/>
  <c r="I6" i="3"/>
  <c r="L6" i="3"/>
  <c r="M6" i="3"/>
  <c r="A7" i="3"/>
  <c r="B7" i="3"/>
  <c r="C7" i="3"/>
  <c r="D7" i="3"/>
  <c r="E7" i="3"/>
  <c r="F7" i="3"/>
  <c r="G7" i="3"/>
  <c r="H7" i="3"/>
  <c r="K7" i="3" s="1"/>
  <c r="I7" i="3"/>
  <c r="L7" i="3"/>
  <c r="M7" i="3"/>
  <c r="A8" i="3"/>
  <c r="B8" i="3"/>
  <c r="C8" i="3"/>
  <c r="D8" i="3"/>
  <c r="E8" i="3"/>
  <c r="F8" i="3"/>
  <c r="G8" i="3"/>
  <c r="H8" i="3"/>
  <c r="I8" i="3"/>
  <c r="L8" i="3"/>
  <c r="M8" i="3"/>
  <c r="K8" i="3"/>
  <c r="A9" i="3"/>
  <c r="B9" i="3"/>
  <c r="C9" i="3"/>
  <c r="D9" i="3"/>
  <c r="E9" i="3"/>
  <c r="F9" i="3"/>
  <c r="G9" i="3"/>
  <c r="H9" i="3"/>
  <c r="K9" i="3" s="1"/>
  <c r="I9" i="3"/>
  <c r="L9" i="3"/>
  <c r="M9" i="3"/>
  <c r="A10" i="3"/>
  <c r="B10" i="3"/>
  <c r="C10" i="3"/>
  <c r="D10" i="3"/>
  <c r="E10" i="3"/>
  <c r="F10" i="3"/>
  <c r="G10" i="3"/>
  <c r="H10" i="3"/>
  <c r="K10" i="3" s="1"/>
  <c r="I10" i="3"/>
  <c r="L10" i="3"/>
  <c r="M10" i="3"/>
  <c r="A11" i="3"/>
  <c r="B11" i="3"/>
  <c r="C11" i="3"/>
  <c r="D11" i="3"/>
  <c r="E11" i="3"/>
  <c r="F11" i="3"/>
  <c r="G11" i="3"/>
  <c r="H11" i="3"/>
  <c r="K11" i="3" s="1"/>
  <c r="I11" i="3"/>
  <c r="L11" i="3"/>
  <c r="M11" i="3"/>
  <c r="A12" i="3"/>
  <c r="B12" i="3"/>
  <c r="C12" i="3"/>
  <c r="D12" i="3"/>
  <c r="E12" i="3"/>
  <c r="F12" i="3"/>
  <c r="G12" i="3"/>
  <c r="H12" i="3"/>
  <c r="K12" i="3" s="1"/>
  <c r="I12" i="3"/>
  <c r="L12" i="3"/>
  <c r="M12" i="3"/>
  <c r="N12" i="3" l="1"/>
  <c r="O12" i="3" s="1"/>
  <c r="P12" i="3" s="1"/>
  <c r="N6" i="3"/>
  <c r="O6" i="3" s="1"/>
  <c r="P6" i="3" s="1"/>
  <c r="N5" i="3"/>
  <c r="O5" i="3" s="1"/>
  <c r="P5" i="3" s="1"/>
  <c r="J12" i="3"/>
  <c r="J8" i="3"/>
  <c r="J6" i="3"/>
  <c r="N10" i="3"/>
  <c r="O10" i="3" s="1"/>
  <c r="P10" i="3" s="1"/>
  <c r="N9" i="3"/>
  <c r="O9" i="3" s="1"/>
  <c r="P9" i="3" s="1"/>
  <c r="N8" i="3"/>
  <c r="O8" i="3" s="1"/>
  <c r="P8" i="3" s="1"/>
  <c r="N7" i="3"/>
  <c r="O7" i="3" s="1"/>
  <c r="P7" i="3" s="1"/>
  <c r="J5" i="3"/>
  <c r="N11" i="3"/>
  <c r="O11" i="3" s="1"/>
  <c r="P11" i="3" s="1"/>
  <c r="J10" i="3"/>
  <c r="J9" i="3"/>
  <c r="J4" i="3"/>
  <c r="N4" i="3"/>
  <c r="O4" i="3" s="1"/>
  <c r="J11" i="3"/>
  <c r="J7" i="3"/>
  <c r="P4" i="3" l="1"/>
</calcChain>
</file>

<file path=xl/sharedStrings.xml><?xml version="1.0" encoding="utf-8"?>
<sst xmlns="http://schemas.openxmlformats.org/spreadsheetml/2006/main" count="72" uniqueCount="30">
  <si>
    <t>Дата</t>
  </si>
  <si>
    <t>Объем</t>
  </si>
  <si>
    <t>Комиссия</t>
  </si>
  <si>
    <t>Gross</t>
  </si>
  <si>
    <t>Net</t>
  </si>
  <si>
    <t>Направление</t>
  </si>
  <si>
    <t>Время</t>
  </si>
  <si>
    <t>AEE</t>
  </si>
  <si>
    <t>Long</t>
  </si>
  <si>
    <t>Вход</t>
  </si>
  <si>
    <t>Выход</t>
  </si>
  <si>
    <t>Ticker</t>
  </si>
  <si>
    <t>Цена</t>
  </si>
  <si>
    <t>Метод</t>
  </si>
  <si>
    <t>DYN</t>
  </si>
  <si>
    <t>CHK</t>
  </si>
  <si>
    <t>Short</t>
  </si>
  <si>
    <t>AR</t>
  </si>
  <si>
    <t>RIG</t>
  </si>
  <si>
    <t>SDRL</t>
  </si>
  <si>
    <t>JCP</t>
  </si>
  <si>
    <t>Брокер</t>
  </si>
  <si>
    <t>UT</t>
  </si>
  <si>
    <t>а</t>
  </si>
  <si>
    <t>б</t>
  </si>
  <si>
    <t>Ввод данных по сделкам</t>
  </si>
  <si>
    <t>Tick</t>
  </si>
  <si>
    <t>Комиссия общ.</t>
  </si>
  <si>
    <t>Расчет данных по сделкам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</si>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</sst>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d/mm/yy;@"/>
    <numFmt numFmtId="165" formatCode="h:mm;@"/>
    <numFmt numFmtId="166" formatCode="#,##0.000"/>
    <numFmt numFmtId="167" formatCode="#,##0.00_ ;[Red]\-#,##0.00\ "/>
    <numFmt numFmtId="168" formatCode="0.00_ ;[Red]\-0.00\ "/>
    <numFmt numFmtId="171" formatCode="dd/mm/yy;;;"/>
    <numFmt numFmtId="172" formatCode=";;;@"/>
    <numFmt numFmtId="173" formatCode="h:mm;;;"/>
    <numFmt numFmtId="174" formatCode="General;General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166" fontId="0" fillId="0" borderId="0" xfId="0" applyNumberFormat="1"/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0" fillId="0" borderId="0" xfId="0" applyNumberFormat="1"/>
    <xf numFmtId="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  <xf numFmtId="167" fontId="0" fillId="0" borderId="0" xfId="0" applyNumberFormat="1"/>
    <xf numFmtId="168" fontId="0" fillId="0" borderId="0" xfId="0" applyNumberFormat="1"/>
    <xf numFmtId="3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71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 vertical="center"/>
    </xf>
    <xf numFmtId="174" fontId="0" fillId="0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24" sqref="D24"/>
    </sheetView>
  </sheetViews>
  <sheetFormatPr defaultRowHeight="15" x14ac:dyDescent="0.25"/>
  <cols>
    <col min="1" max="1" width="10.140625" style="1" bestFit="1" customWidth="1"/>
    <col min="2" max="2" width="12.42578125" style="3" customWidth="1"/>
    <col min="3" max="4" width="9.140625" style="5"/>
    <col min="5" max="5" width="12.85546875" style="3" customWidth="1"/>
    <col min="6" max="7" width="9.140625" style="6"/>
    <col min="8" max="8" width="9.140625" style="2"/>
    <col min="9" max="9" width="9.7109375" style="7" customWidth="1"/>
    <col min="10" max="11" width="9.140625" style="3"/>
  </cols>
  <sheetData>
    <row r="1" spans="1:11" s="14" customFormat="1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4" customFormat="1" x14ac:dyDescent="0.25">
      <c r="A2" s="25" t="s">
        <v>0</v>
      </c>
      <c r="B2" s="24" t="s">
        <v>11</v>
      </c>
      <c r="C2" s="26" t="s">
        <v>6</v>
      </c>
      <c r="D2" s="26"/>
      <c r="E2" s="24" t="s">
        <v>5</v>
      </c>
      <c r="F2" s="27" t="s">
        <v>12</v>
      </c>
      <c r="G2" s="27"/>
      <c r="H2" s="22" t="s">
        <v>1</v>
      </c>
      <c r="I2" s="23" t="s">
        <v>27</v>
      </c>
      <c r="J2" s="24" t="s">
        <v>13</v>
      </c>
      <c r="K2" s="24"/>
    </row>
    <row r="3" spans="1:11" s="14" customFormat="1" x14ac:dyDescent="0.25">
      <c r="A3" s="25"/>
      <c r="B3" s="24"/>
      <c r="C3" s="4" t="s">
        <v>9</v>
      </c>
      <c r="D3" s="4" t="s">
        <v>10</v>
      </c>
      <c r="E3" s="24"/>
      <c r="F3" s="15" t="s">
        <v>9</v>
      </c>
      <c r="G3" s="15" t="s">
        <v>10</v>
      </c>
      <c r="H3" s="22"/>
      <c r="I3" s="23"/>
      <c r="J3" s="14" t="s">
        <v>9</v>
      </c>
      <c r="K3" s="14" t="s">
        <v>10</v>
      </c>
    </row>
    <row r="4" spans="1:11" x14ac:dyDescent="0.25">
      <c r="A4" s="8">
        <v>42060</v>
      </c>
      <c r="B4" s="3" t="s">
        <v>7</v>
      </c>
      <c r="C4" s="5">
        <v>0.48680555555555555</v>
      </c>
      <c r="D4" s="5">
        <v>0.5229166666666667</v>
      </c>
      <c r="E4" s="3" t="s">
        <v>8</v>
      </c>
      <c r="F4" s="6">
        <v>43.77</v>
      </c>
      <c r="G4" s="6">
        <v>43.88</v>
      </c>
      <c r="H4" s="2">
        <v>200</v>
      </c>
      <c r="I4" s="7">
        <v>1.444</v>
      </c>
      <c r="J4" s="3" t="s">
        <v>23</v>
      </c>
      <c r="K4" s="3" t="s">
        <v>24</v>
      </c>
    </row>
    <row r="5" spans="1:11" x14ac:dyDescent="0.25">
      <c r="A5" s="8">
        <v>42060</v>
      </c>
      <c r="B5" s="3" t="s">
        <v>14</v>
      </c>
      <c r="C5" s="5">
        <v>0.43055555555555558</v>
      </c>
      <c r="D5" s="5">
        <v>0.43124999999999997</v>
      </c>
      <c r="E5" s="3" t="s">
        <v>16</v>
      </c>
      <c r="F5" s="6">
        <v>28.984999999999999</v>
      </c>
      <c r="G5" s="6">
        <v>29.08</v>
      </c>
      <c r="H5" s="2">
        <v>400</v>
      </c>
      <c r="I5" s="7">
        <v>2.766</v>
      </c>
      <c r="J5" s="3" t="s">
        <v>23</v>
      </c>
      <c r="K5" s="3" t="s">
        <v>24</v>
      </c>
    </row>
    <row r="6" spans="1:11" x14ac:dyDescent="0.25">
      <c r="A6" s="8">
        <v>42060</v>
      </c>
      <c r="B6" s="3" t="s">
        <v>15</v>
      </c>
      <c r="C6" s="5">
        <v>0.61319444444444449</v>
      </c>
      <c r="D6" s="5">
        <v>0.62152777777777779</v>
      </c>
      <c r="E6" s="3" t="s">
        <v>16</v>
      </c>
      <c r="F6" s="6">
        <v>18.001999999999999</v>
      </c>
      <c r="G6" s="6">
        <v>18.07</v>
      </c>
      <c r="H6" s="2">
        <v>200</v>
      </c>
      <c r="I6" s="7">
        <v>1.034</v>
      </c>
      <c r="J6" s="3" t="s">
        <v>23</v>
      </c>
      <c r="K6" s="3" t="s">
        <v>24</v>
      </c>
    </row>
    <row r="7" spans="1:11" x14ac:dyDescent="0.25">
      <c r="A7" s="8">
        <v>42060</v>
      </c>
      <c r="B7" s="3" t="s">
        <v>15</v>
      </c>
      <c r="C7" s="5">
        <v>0.64236111111111105</v>
      </c>
      <c r="D7" s="5">
        <v>0.65138888888888891</v>
      </c>
      <c r="E7" s="3" t="s">
        <v>16</v>
      </c>
      <c r="F7" s="6">
        <v>17.98</v>
      </c>
      <c r="G7" s="6">
        <v>18.02</v>
      </c>
      <c r="H7" s="2">
        <v>400</v>
      </c>
      <c r="I7" s="7">
        <v>2.3679999999999999</v>
      </c>
      <c r="J7" s="3" t="s">
        <v>23</v>
      </c>
      <c r="K7" s="3" t="s">
        <v>24</v>
      </c>
    </row>
    <row r="8" spans="1:11" x14ac:dyDescent="0.25">
      <c r="A8" s="8">
        <v>42060</v>
      </c>
      <c r="B8" s="3" t="s">
        <v>15</v>
      </c>
      <c r="C8" s="5">
        <v>0.65138888888888891</v>
      </c>
      <c r="D8" s="5">
        <v>0.65347222222222223</v>
      </c>
      <c r="E8" s="3" t="s">
        <v>8</v>
      </c>
      <c r="F8" s="6">
        <v>18.010000000000002</v>
      </c>
      <c r="G8" s="6">
        <v>17.940000000000001</v>
      </c>
      <c r="H8" s="2">
        <v>400</v>
      </c>
      <c r="I8" s="7">
        <v>2.1280000000000001</v>
      </c>
      <c r="J8" s="3" t="s">
        <v>23</v>
      </c>
      <c r="K8" s="3" t="s">
        <v>24</v>
      </c>
    </row>
    <row r="9" spans="1:11" x14ac:dyDescent="0.25">
      <c r="A9" s="8">
        <v>42061</v>
      </c>
      <c r="B9" s="3" t="s">
        <v>17</v>
      </c>
      <c r="C9" s="5">
        <v>0.47291666666666665</v>
      </c>
      <c r="D9" s="5">
        <v>0.47430555555555554</v>
      </c>
      <c r="E9" s="3" t="s">
        <v>16</v>
      </c>
      <c r="F9" s="6">
        <v>39.74</v>
      </c>
      <c r="G9" s="6">
        <v>39.96</v>
      </c>
      <c r="H9" s="2">
        <v>200</v>
      </c>
      <c r="I9" s="7">
        <v>1.234</v>
      </c>
      <c r="J9" s="3" t="s">
        <v>23</v>
      </c>
      <c r="K9" s="3" t="s">
        <v>24</v>
      </c>
    </row>
    <row r="10" spans="1:11" x14ac:dyDescent="0.25">
      <c r="A10" s="8">
        <v>42061</v>
      </c>
      <c r="B10" s="3" t="s">
        <v>18</v>
      </c>
      <c r="C10" s="5">
        <v>0.50416666666666665</v>
      </c>
      <c r="D10" s="5">
        <v>0.50763888888888886</v>
      </c>
      <c r="E10" s="3" t="s">
        <v>8</v>
      </c>
      <c r="F10" s="6">
        <v>16.18</v>
      </c>
      <c r="G10" s="6">
        <v>16.14</v>
      </c>
      <c r="H10" s="2">
        <v>200</v>
      </c>
      <c r="I10" s="7">
        <v>1.1839999999999999</v>
      </c>
      <c r="J10" s="3" t="s">
        <v>23</v>
      </c>
      <c r="K10" s="3" t="s">
        <v>24</v>
      </c>
    </row>
    <row r="11" spans="1:11" x14ac:dyDescent="0.25">
      <c r="A11" s="8">
        <v>42061</v>
      </c>
      <c r="B11" s="3" t="s">
        <v>19</v>
      </c>
      <c r="C11" s="5">
        <v>0.55486111111111114</v>
      </c>
      <c r="D11" s="5">
        <v>0.58750000000000002</v>
      </c>
      <c r="E11" s="3" t="s">
        <v>16</v>
      </c>
      <c r="F11" s="6">
        <v>11.61</v>
      </c>
      <c r="G11" s="6">
        <v>11.51</v>
      </c>
      <c r="H11" s="2">
        <v>200</v>
      </c>
      <c r="I11" s="7">
        <v>1.274</v>
      </c>
      <c r="J11" s="3" t="s">
        <v>23</v>
      </c>
      <c r="K11" s="3" t="s">
        <v>24</v>
      </c>
    </row>
    <row r="12" spans="1:11" x14ac:dyDescent="0.25">
      <c r="A12" s="8">
        <v>42062</v>
      </c>
      <c r="B12" s="3" t="s">
        <v>20</v>
      </c>
      <c r="C12" s="5">
        <v>0.41041666666666665</v>
      </c>
      <c r="D12" s="5">
        <v>0.53888888888888886</v>
      </c>
      <c r="E12" s="3" t="s">
        <v>8</v>
      </c>
      <c r="F12" s="6">
        <v>8.25</v>
      </c>
      <c r="G12" s="6">
        <v>8.66</v>
      </c>
      <c r="H12" s="2">
        <v>200</v>
      </c>
      <c r="I12" s="7">
        <v>1.1639999999999999</v>
      </c>
      <c r="J12" s="3" t="s">
        <v>23</v>
      </c>
      <c r="K12" s="3" t="s">
        <v>24</v>
      </c>
    </row>
  </sheetData>
  <mergeCells count="9">
    <mergeCell ref="H2:H3"/>
    <mergeCell ref="I2:I3"/>
    <mergeCell ref="J2:K2"/>
    <mergeCell ref="A1:K1"/>
    <mergeCell ref="A2:A3"/>
    <mergeCell ref="B2:B3"/>
    <mergeCell ref="C2:D2"/>
    <mergeCell ref="E2:E3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90" zoomScaleNormal="90" workbookViewId="0">
      <selection activeCell="A13" sqref="A13"/>
    </sheetView>
  </sheetViews>
  <sheetFormatPr defaultRowHeight="15" x14ac:dyDescent="0.25"/>
  <cols>
    <col min="1" max="1" width="9.140625" style="9"/>
    <col min="3" max="4" width="9.140625" style="16"/>
    <col min="5" max="5" width="13.42578125" customWidth="1"/>
    <col min="6" max="7" width="9.140625" style="11"/>
    <col min="8" max="8" width="9.140625" style="10"/>
    <col min="9" max="11" width="9.140625" style="12"/>
    <col min="12" max="13" width="9.140625" style="19"/>
    <col min="14" max="14" width="9.140625" style="21"/>
    <col min="15" max="16" width="9.140625" style="20"/>
  </cols>
  <sheetData>
    <row r="1" spans="1:16" s="14" customFormat="1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s="14" customFormat="1" ht="15" customHeight="1" x14ac:dyDescent="0.25">
      <c r="A2" s="25" t="s">
        <v>0</v>
      </c>
      <c r="B2" s="24" t="s">
        <v>11</v>
      </c>
      <c r="C2" s="26" t="s">
        <v>6</v>
      </c>
      <c r="D2" s="26"/>
      <c r="E2" s="24" t="s">
        <v>5</v>
      </c>
      <c r="F2" s="27" t="s">
        <v>12</v>
      </c>
      <c r="G2" s="27"/>
      <c r="H2" s="22" t="s">
        <v>1</v>
      </c>
      <c r="I2" s="29" t="s">
        <v>2</v>
      </c>
      <c r="J2" s="29"/>
      <c r="K2" s="29"/>
      <c r="L2" s="28" t="s">
        <v>13</v>
      </c>
      <c r="M2" s="28"/>
      <c r="N2" s="30" t="s">
        <v>26</v>
      </c>
      <c r="O2" s="31" t="s">
        <v>3</v>
      </c>
      <c r="P2" s="31" t="s">
        <v>4</v>
      </c>
    </row>
    <row r="3" spans="1:16" s="14" customFormat="1" x14ac:dyDescent="0.25">
      <c r="A3" s="25"/>
      <c r="B3" s="24"/>
      <c r="C3" s="4" t="s">
        <v>9</v>
      </c>
      <c r="D3" s="4" t="s">
        <v>10</v>
      </c>
      <c r="E3" s="24"/>
      <c r="F3" s="17" t="s">
        <v>9</v>
      </c>
      <c r="G3" s="17" t="s">
        <v>10</v>
      </c>
      <c r="H3" s="22"/>
      <c r="I3" s="13" t="s">
        <v>29</v>
      </c>
      <c r="J3" s="14" t="s">
        <v>21</v>
      </c>
      <c r="K3" s="14" t="s">
        <v>22</v>
      </c>
      <c r="L3" s="18" t="s">
        <v>9</v>
      </c>
      <c r="M3" s="18" t="s">
        <v>10</v>
      </c>
      <c r="N3" s="30"/>
      <c r="O3" s="31"/>
      <c r="P3" s="31"/>
    </row>
    <row r="4" spans="1:16" x14ac:dyDescent="0.25">
      <c r="A4" s="32">
        <f>'Ввод данных'!A4</f>
        <v>42060</v>
      </c>
      <c r="B4" s="33" t="str">
        <f>'Ввод данных'!B4</f>
        <v>AEE</v>
      </c>
      <c r="C4" s="34">
        <f>'Ввод данных'!C4</f>
        <v>0.48680555555555555</v>
      </c>
      <c r="D4" s="34">
        <f>'Ввод данных'!D4</f>
        <v>0.5229166666666667</v>
      </c>
      <c r="E4" s="33" t="str">
        <f>'Ввод данных'!E4</f>
        <v>Long</v>
      </c>
      <c r="F4" s="35">
        <f>'Ввод данных'!F4</f>
        <v>43.77</v>
      </c>
      <c r="G4" s="35">
        <f>'Ввод данных'!G4</f>
        <v>43.88</v>
      </c>
      <c r="H4" s="35">
        <f>'Ввод данных'!H4</f>
        <v>200</v>
      </c>
      <c r="I4" s="35">
        <f>'Ввод данных'!I4</f>
        <v>1.444</v>
      </c>
      <c r="J4" s="36">
        <f t="shared" ref="J4:J12" si="0">I4-K4</f>
        <v>0.84399999999999997</v>
      </c>
      <c r="K4" s="36">
        <f t="shared" ref="K4:K12" si="1">H4/100*0.3</f>
        <v>0.6</v>
      </c>
      <c r="L4" s="33" t="str">
        <f>'Ввод данных'!J4</f>
        <v>а</v>
      </c>
      <c r="M4" s="33" t="str">
        <f>'Ввод данных'!K4</f>
        <v>б</v>
      </c>
      <c r="N4" s="35">
        <f>IF(E4="Long",G4-F4,F4-G4)</f>
        <v>0.10999999999999943</v>
      </c>
      <c r="O4" s="37">
        <f>N4*H4/2</f>
        <v>10.999999999999943</v>
      </c>
      <c r="P4" s="36">
        <f t="shared" ref="P4:P12" si="2">O4-I4</f>
        <v>9.5559999999999441</v>
      </c>
    </row>
    <row r="5" spans="1:16" x14ac:dyDescent="0.25">
      <c r="A5" s="32">
        <f>'Ввод данных'!A5</f>
        <v>42060</v>
      </c>
      <c r="B5" s="33" t="str">
        <f>'Ввод данных'!B5</f>
        <v>DYN</v>
      </c>
      <c r="C5" s="34">
        <f>'Ввод данных'!C5</f>
        <v>0.43055555555555558</v>
      </c>
      <c r="D5" s="34">
        <f>'Ввод данных'!D5</f>
        <v>0.43124999999999997</v>
      </c>
      <c r="E5" s="33" t="str">
        <f>'Ввод данных'!E5</f>
        <v>Short</v>
      </c>
      <c r="F5" s="35">
        <f>'Ввод данных'!F5</f>
        <v>28.984999999999999</v>
      </c>
      <c r="G5" s="35">
        <f>'Ввод данных'!G5</f>
        <v>29.08</v>
      </c>
      <c r="H5" s="35">
        <f>'Ввод данных'!H5</f>
        <v>400</v>
      </c>
      <c r="I5" s="35">
        <f>'Ввод данных'!I5</f>
        <v>2.766</v>
      </c>
      <c r="J5" s="36">
        <f t="shared" si="0"/>
        <v>1.5660000000000001</v>
      </c>
      <c r="K5" s="36">
        <f t="shared" si="1"/>
        <v>1.2</v>
      </c>
      <c r="L5" s="33" t="str">
        <f>'Ввод данных'!J5</f>
        <v>а</v>
      </c>
      <c r="M5" s="33" t="str">
        <f>'Ввод данных'!K5</f>
        <v>б</v>
      </c>
      <c r="N5" s="35">
        <f t="shared" ref="N5:N12" si="3">IF(E5="Long",G5-F5,F5-G5)</f>
        <v>-9.4999999999998863E-2</v>
      </c>
      <c r="O5" s="37">
        <f t="shared" ref="O5:O12" si="4">N5*H5/2</f>
        <v>-18.999999999999773</v>
      </c>
      <c r="P5" s="36">
        <f t="shared" si="2"/>
        <v>-21.765999999999771</v>
      </c>
    </row>
    <row r="6" spans="1:16" x14ac:dyDescent="0.25">
      <c r="A6" s="32">
        <f>'Ввод данных'!A6</f>
        <v>42060</v>
      </c>
      <c r="B6" s="33" t="str">
        <f>'Ввод данных'!B6</f>
        <v>CHK</v>
      </c>
      <c r="C6" s="34">
        <f>'Ввод данных'!C6</f>
        <v>0.61319444444444449</v>
      </c>
      <c r="D6" s="34">
        <f>'Ввод данных'!D6</f>
        <v>0.62152777777777779</v>
      </c>
      <c r="E6" s="33" t="str">
        <f>'Ввод данных'!E6</f>
        <v>Short</v>
      </c>
      <c r="F6" s="35">
        <f>'Ввод данных'!F6</f>
        <v>18.001999999999999</v>
      </c>
      <c r="G6" s="35">
        <f>'Ввод данных'!G6</f>
        <v>18.07</v>
      </c>
      <c r="H6" s="35">
        <f>'Ввод данных'!H6</f>
        <v>200</v>
      </c>
      <c r="I6" s="35">
        <f>'Ввод данных'!I6</f>
        <v>1.034</v>
      </c>
      <c r="J6" s="36">
        <f t="shared" si="0"/>
        <v>0.43400000000000005</v>
      </c>
      <c r="K6" s="36">
        <f t="shared" si="1"/>
        <v>0.6</v>
      </c>
      <c r="L6" s="33" t="str">
        <f>'Ввод данных'!J6</f>
        <v>а</v>
      </c>
      <c r="M6" s="33" t="str">
        <f>'Ввод данных'!K6</f>
        <v>б</v>
      </c>
      <c r="N6" s="35">
        <f t="shared" si="3"/>
        <v>-6.8000000000001393E-2</v>
      </c>
      <c r="O6" s="37">
        <f t="shared" si="4"/>
        <v>-6.8000000000001393</v>
      </c>
      <c r="P6" s="36">
        <f t="shared" si="2"/>
        <v>-7.8340000000001391</v>
      </c>
    </row>
    <row r="7" spans="1:16" x14ac:dyDescent="0.25">
      <c r="A7" s="32">
        <f>'Ввод данных'!A7</f>
        <v>42060</v>
      </c>
      <c r="B7" s="33" t="str">
        <f>'Ввод данных'!B7</f>
        <v>CHK</v>
      </c>
      <c r="C7" s="34">
        <f>'Ввод данных'!C7</f>
        <v>0.64236111111111105</v>
      </c>
      <c r="D7" s="34">
        <f>'Ввод данных'!D7</f>
        <v>0.65138888888888891</v>
      </c>
      <c r="E7" s="33" t="str">
        <f>'Ввод данных'!E7</f>
        <v>Short</v>
      </c>
      <c r="F7" s="35">
        <f>'Ввод данных'!F7</f>
        <v>17.98</v>
      </c>
      <c r="G7" s="35">
        <f>'Ввод данных'!G7</f>
        <v>18.02</v>
      </c>
      <c r="H7" s="35">
        <f>'Ввод данных'!H7</f>
        <v>400</v>
      </c>
      <c r="I7" s="35">
        <f>'Ввод данных'!I7</f>
        <v>2.3679999999999999</v>
      </c>
      <c r="J7" s="36">
        <f t="shared" si="0"/>
        <v>1.1679999999999999</v>
      </c>
      <c r="K7" s="36">
        <f t="shared" si="1"/>
        <v>1.2</v>
      </c>
      <c r="L7" s="33" t="str">
        <f>'Ввод данных'!J7</f>
        <v>а</v>
      </c>
      <c r="M7" s="33" t="str">
        <f>'Ввод данных'!K7</f>
        <v>б</v>
      </c>
      <c r="N7" s="35">
        <f t="shared" si="3"/>
        <v>-3.9999999999999147E-2</v>
      </c>
      <c r="O7" s="37">
        <f t="shared" si="4"/>
        <v>-7.9999999999998295</v>
      </c>
      <c r="P7" s="36">
        <f t="shared" si="2"/>
        <v>-10.36799999999983</v>
      </c>
    </row>
    <row r="8" spans="1:16" x14ac:dyDescent="0.25">
      <c r="A8" s="32">
        <f>'Ввод данных'!A8</f>
        <v>42060</v>
      </c>
      <c r="B8" s="33" t="str">
        <f>'Ввод данных'!B8</f>
        <v>CHK</v>
      </c>
      <c r="C8" s="34">
        <f>'Ввод данных'!C8</f>
        <v>0.65138888888888891</v>
      </c>
      <c r="D8" s="34">
        <f>'Ввод данных'!D8</f>
        <v>0.65347222222222223</v>
      </c>
      <c r="E8" s="33" t="str">
        <f>'Ввод данных'!E8</f>
        <v>Long</v>
      </c>
      <c r="F8" s="35">
        <f>'Ввод данных'!F8</f>
        <v>18.010000000000002</v>
      </c>
      <c r="G8" s="35">
        <f>'Ввод данных'!G8</f>
        <v>17.940000000000001</v>
      </c>
      <c r="H8" s="35">
        <f>'Ввод данных'!H8</f>
        <v>400</v>
      </c>
      <c r="I8" s="35">
        <f>'Ввод данных'!I8</f>
        <v>2.1280000000000001</v>
      </c>
      <c r="J8" s="36">
        <f t="shared" si="0"/>
        <v>0.92800000000000016</v>
      </c>
      <c r="K8" s="36">
        <f t="shared" si="1"/>
        <v>1.2</v>
      </c>
      <c r="L8" s="33" t="str">
        <f>'Ввод данных'!J8</f>
        <v>а</v>
      </c>
      <c r="M8" s="33" t="str">
        <f>'Ввод данных'!K8</f>
        <v>б</v>
      </c>
      <c r="N8" s="35">
        <f t="shared" si="3"/>
        <v>-7.0000000000000284E-2</v>
      </c>
      <c r="O8" s="37">
        <f t="shared" si="4"/>
        <v>-14.000000000000057</v>
      </c>
      <c r="P8" s="36">
        <f t="shared" si="2"/>
        <v>-16.128000000000057</v>
      </c>
    </row>
    <row r="9" spans="1:16" x14ac:dyDescent="0.25">
      <c r="A9" s="32">
        <f>'Ввод данных'!A9</f>
        <v>42061</v>
      </c>
      <c r="B9" s="33" t="str">
        <f>'Ввод данных'!B9</f>
        <v>AR</v>
      </c>
      <c r="C9" s="34">
        <f>'Ввод данных'!C9</f>
        <v>0.47291666666666665</v>
      </c>
      <c r="D9" s="34">
        <f>'Ввод данных'!D9</f>
        <v>0.47430555555555554</v>
      </c>
      <c r="E9" s="33" t="str">
        <f>'Ввод данных'!E9</f>
        <v>Short</v>
      </c>
      <c r="F9" s="35">
        <f>'Ввод данных'!F9</f>
        <v>39.74</v>
      </c>
      <c r="G9" s="35">
        <f>'Ввод данных'!G9</f>
        <v>39.96</v>
      </c>
      <c r="H9" s="35">
        <f>'Ввод данных'!H9</f>
        <v>200</v>
      </c>
      <c r="I9" s="35">
        <f>'Ввод данных'!I9</f>
        <v>1.234</v>
      </c>
      <c r="J9" s="36">
        <f t="shared" si="0"/>
        <v>0.63400000000000001</v>
      </c>
      <c r="K9" s="36">
        <f t="shared" si="1"/>
        <v>0.6</v>
      </c>
      <c r="L9" s="33" t="str">
        <f>'Ввод данных'!J9</f>
        <v>а</v>
      </c>
      <c r="M9" s="33" t="str">
        <f>'Ввод данных'!K9</f>
        <v>б</v>
      </c>
      <c r="N9" s="35">
        <f t="shared" si="3"/>
        <v>-0.21999999999999886</v>
      </c>
      <c r="O9" s="37">
        <f t="shared" si="4"/>
        <v>-21.999999999999886</v>
      </c>
      <c r="P9" s="36">
        <f t="shared" si="2"/>
        <v>-23.233999999999888</v>
      </c>
    </row>
    <row r="10" spans="1:16" x14ac:dyDescent="0.25">
      <c r="A10" s="32">
        <f>'Ввод данных'!A10</f>
        <v>42061</v>
      </c>
      <c r="B10" s="33" t="str">
        <f>'Ввод данных'!B10</f>
        <v>RIG</v>
      </c>
      <c r="C10" s="34">
        <f>'Ввод данных'!C10</f>
        <v>0.50416666666666665</v>
      </c>
      <c r="D10" s="34">
        <f>'Ввод данных'!D10</f>
        <v>0.50763888888888886</v>
      </c>
      <c r="E10" s="33" t="str">
        <f>'Ввод данных'!E10</f>
        <v>Long</v>
      </c>
      <c r="F10" s="35">
        <f>'Ввод данных'!F10</f>
        <v>16.18</v>
      </c>
      <c r="G10" s="35">
        <f>'Ввод данных'!G10</f>
        <v>16.14</v>
      </c>
      <c r="H10" s="35">
        <f>'Ввод данных'!H10</f>
        <v>200</v>
      </c>
      <c r="I10" s="35">
        <f>'Ввод данных'!I10</f>
        <v>1.1839999999999999</v>
      </c>
      <c r="J10" s="36">
        <f t="shared" si="0"/>
        <v>0.58399999999999996</v>
      </c>
      <c r="K10" s="36">
        <f t="shared" si="1"/>
        <v>0.6</v>
      </c>
      <c r="L10" s="33" t="str">
        <f>'Ввод данных'!J10</f>
        <v>а</v>
      </c>
      <c r="M10" s="33" t="str">
        <f>'Ввод данных'!K10</f>
        <v>б</v>
      </c>
      <c r="N10" s="35">
        <f t="shared" si="3"/>
        <v>-3.9999999999999147E-2</v>
      </c>
      <c r="O10" s="37">
        <f t="shared" si="4"/>
        <v>-3.9999999999999147</v>
      </c>
      <c r="P10" s="36">
        <f t="shared" si="2"/>
        <v>-5.1839999999999149</v>
      </c>
    </row>
    <row r="11" spans="1:16" ht="15" customHeight="1" x14ac:dyDescent="0.25">
      <c r="A11" s="32">
        <f>'Ввод данных'!A11</f>
        <v>42061</v>
      </c>
      <c r="B11" s="33" t="str">
        <f>'Ввод данных'!B11</f>
        <v>SDRL</v>
      </c>
      <c r="C11" s="34">
        <f>'Ввод данных'!C11</f>
        <v>0.55486111111111114</v>
      </c>
      <c r="D11" s="34">
        <f>'Ввод данных'!D11</f>
        <v>0.58750000000000002</v>
      </c>
      <c r="E11" s="33" t="str">
        <f>'Ввод данных'!E11</f>
        <v>Short</v>
      </c>
      <c r="F11" s="35">
        <f>'Ввод данных'!F11</f>
        <v>11.61</v>
      </c>
      <c r="G11" s="35">
        <f>'Ввод данных'!G11</f>
        <v>11.51</v>
      </c>
      <c r="H11" s="35">
        <f>'Ввод данных'!H11</f>
        <v>200</v>
      </c>
      <c r="I11" s="35">
        <f>'Ввод данных'!I11</f>
        <v>1.274</v>
      </c>
      <c r="J11" s="36">
        <f t="shared" si="0"/>
        <v>0.67400000000000004</v>
      </c>
      <c r="K11" s="36">
        <f t="shared" si="1"/>
        <v>0.6</v>
      </c>
      <c r="L11" s="33" t="str">
        <f>'Ввод данных'!J11</f>
        <v>а</v>
      </c>
      <c r="M11" s="33" t="str">
        <f>'Ввод данных'!K11</f>
        <v>б</v>
      </c>
      <c r="N11" s="35">
        <f t="shared" si="3"/>
        <v>9.9999999999999645E-2</v>
      </c>
      <c r="O11" s="37">
        <f t="shared" si="4"/>
        <v>9.9999999999999645</v>
      </c>
      <c r="P11" s="36">
        <f t="shared" si="2"/>
        <v>8.7259999999999636</v>
      </c>
    </row>
    <row r="12" spans="1:16" x14ac:dyDescent="0.25">
      <c r="A12" s="32">
        <f>'Ввод данных'!A12</f>
        <v>42062</v>
      </c>
      <c r="B12" s="33" t="str">
        <f>'Ввод данных'!B12</f>
        <v>JCP</v>
      </c>
      <c r="C12" s="34">
        <f>'Ввод данных'!C12</f>
        <v>0.41041666666666665</v>
      </c>
      <c r="D12" s="34">
        <f>'Ввод данных'!D12</f>
        <v>0.53888888888888886</v>
      </c>
      <c r="E12" s="33" t="str">
        <f>'Ввод данных'!E12</f>
        <v>Long</v>
      </c>
      <c r="F12" s="35">
        <f>'Ввод данных'!F12</f>
        <v>8.25</v>
      </c>
      <c r="G12" s="35">
        <f>'Ввод данных'!G12</f>
        <v>8.66</v>
      </c>
      <c r="H12" s="35">
        <f>'Ввод данных'!H12</f>
        <v>200</v>
      </c>
      <c r="I12" s="35">
        <f>'Ввод данных'!I12</f>
        <v>1.1639999999999999</v>
      </c>
      <c r="J12" s="36">
        <f t="shared" si="0"/>
        <v>0.56399999999999995</v>
      </c>
      <c r="K12" s="36">
        <f t="shared" si="1"/>
        <v>0.6</v>
      </c>
      <c r="L12" s="33" t="str">
        <f>'Ввод данных'!J12</f>
        <v>а</v>
      </c>
      <c r="M12" s="33" t="str">
        <f>'Ввод данных'!K12</f>
        <v>б</v>
      </c>
      <c r="N12" s="35">
        <f t="shared" si="3"/>
        <v>0.41000000000000014</v>
      </c>
      <c r="O12" s="37">
        <f t="shared" si="4"/>
        <v>41.000000000000014</v>
      </c>
      <c r="P12" s="36">
        <f t="shared" si="2"/>
        <v>39.836000000000013</v>
      </c>
    </row>
    <row r="13" spans="1:16" x14ac:dyDescent="0.25">
      <c r="A13" s="32">
        <f>'Ввод данных'!A13</f>
        <v>0</v>
      </c>
      <c r="B13" s="33">
        <f>'Ввод данных'!B13</f>
        <v>0</v>
      </c>
      <c r="C13" s="34">
        <f>'Ввод данных'!C13</f>
        <v>0</v>
      </c>
      <c r="D13" s="34">
        <f>'Ввод данных'!D13</f>
        <v>0</v>
      </c>
      <c r="E13" s="33">
        <f>'Ввод данных'!E13</f>
        <v>0</v>
      </c>
      <c r="F13" s="35">
        <f>'Ввод данных'!F13</f>
        <v>0</v>
      </c>
      <c r="G13" s="35">
        <f>'Ввод данных'!G13</f>
        <v>0</v>
      </c>
      <c r="H13" s="35">
        <f>'Ввод данных'!H13</f>
        <v>0</v>
      </c>
      <c r="I13" s="35">
        <f>'Ввод данных'!I13</f>
        <v>0</v>
      </c>
      <c r="J13" s="36">
        <f t="shared" ref="J13:J18" si="5">I13-K13</f>
        <v>0</v>
      </c>
      <c r="K13" s="36">
        <f t="shared" ref="K13:K18" si="6">H13/100*0.3</f>
        <v>0</v>
      </c>
      <c r="L13" s="33">
        <f>'Ввод данных'!J13</f>
        <v>0</v>
      </c>
      <c r="M13" s="33">
        <f>'Ввод данных'!K13</f>
        <v>0</v>
      </c>
      <c r="N13" s="35">
        <f t="shared" ref="N13:N18" si="7">IF(E13="Long",G13-F13,F13-G13)</f>
        <v>0</v>
      </c>
      <c r="O13" s="37">
        <f t="shared" ref="O13:O18" si="8">N13*H13/2</f>
        <v>0</v>
      </c>
      <c r="P13" s="36">
        <f t="shared" ref="P13:P18" si="9">O13-I13</f>
        <v>0</v>
      </c>
    </row>
    <row r="14" spans="1:16" x14ac:dyDescent="0.25">
      <c r="A14" s="32">
        <f>'Ввод данных'!A14</f>
        <v>0</v>
      </c>
      <c r="B14" s="33">
        <f>'Ввод данных'!B14</f>
        <v>0</v>
      </c>
      <c r="C14" s="34">
        <f>'Ввод данных'!C14</f>
        <v>0</v>
      </c>
      <c r="D14" s="34">
        <f>'Ввод данных'!D14</f>
        <v>0</v>
      </c>
      <c r="E14" s="33">
        <f>'Ввод данных'!E14</f>
        <v>0</v>
      </c>
      <c r="F14" s="35">
        <f>'Ввод данных'!F14</f>
        <v>0</v>
      </c>
      <c r="G14" s="35">
        <f>'Ввод данных'!G14</f>
        <v>0</v>
      </c>
      <c r="H14" s="35">
        <f>'Ввод данных'!H14</f>
        <v>0</v>
      </c>
      <c r="I14" s="35">
        <f>'Ввод данных'!I14</f>
        <v>0</v>
      </c>
      <c r="J14" s="36">
        <f t="shared" si="5"/>
        <v>0</v>
      </c>
      <c r="K14" s="36">
        <f t="shared" si="6"/>
        <v>0</v>
      </c>
      <c r="L14" s="33">
        <f>'Ввод данных'!J14</f>
        <v>0</v>
      </c>
      <c r="M14" s="33">
        <f>'Ввод данных'!K14</f>
        <v>0</v>
      </c>
      <c r="N14" s="35">
        <f t="shared" si="7"/>
        <v>0</v>
      </c>
      <c r="O14" s="37">
        <f t="shared" si="8"/>
        <v>0</v>
      </c>
      <c r="P14" s="36">
        <f t="shared" si="9"/>
        <v>0</v>
      </c>
    </row>
    <row r="15" spans="1:16" x14ac:dyDescent="0.25">
      <c r="A15" s="32">
        <f>'Ввод данных'!A15</f>
        <v>0</v>
      </c>
      <c r="B15" s="33">
        <f>'Ввод данных'!B15</f>
        <v>0</v>
      </c>
      <c r="C15" s="34">
        <f>'Ввод данных'!C15</f>
        <v>0</v>
      </c>
      <c r="D15" s="34">
        <f>'Ввод данных'!D15</f>
        <v>0</v>
      </c>
      <c r="E15" s="33">
        <f>'Ввод данных'!E15</f>
        <v>0</v>
      </c>
      <c r="F15" s="35">
        <f>'Ввод данных'!F15</f>
        <v>0</v>
      </c>
      <c r="G15" s="35">
        <f>'Ввод данных'!G15</f>
        <v>0</v>
      </c>
      <c r="H15" s="35">
        <f>'Ввод данных'!H15</f>
        <v>0</v>
      </c>
      <c r="I15" s="35">
        <f>'Ввод данных'!I15</f>
        <v>0</v>
      </c>
      <c r="J15" s="36">
        <f t="shared" si="5"/>
        <v>0</v>
      </c>
      <c r="K15" s="36">
        <f t="shared" si="6"/>
        <v>0</v>
      </c>
      <c r="L15" s="33">
        <f>'Ввод данных'!J15</f>
        <v>0</v>
      </c>
      <c r="M15" s="33">
        <f>'Ввод данных'!K15</f>
        <v>0</v>
      </c>
      <c r="N15" s="35">
        <f t="shared" si="7"/>
        <v>0</v>
      </c>
      <c r="O15" s="37">
        <f t="shared" si="8"/>
        <v>0</v>
      </c>
      <c r="P15" s="36">
        <f t="shared" si="9"/>
        <v>0</v>
      </c>
    </row>
    <row r="16" spans="1:16" x14ac:dyDescent="0.25">
      <c r="A16" s="32">
        <f>'Ввод данных'!A16</f>
        <v>0</v>
      </c>
      <c r="B16" s="33">
        <f>'Ввод данных'!B16</f>
        <v>0</v>
      </c>
      <c r="C16" s="34">
        <f>'Ввод данных'!C16</f>
        <v>0</v>
      </c>
      <c r="D16" s="34">
        <f>'Ввод данных'!D16</f>
        <v>0</v>
      </c>
      <c r="E16" s="33">
        <f>'Ввод данных'!E16</f>
        <v>0</v>
      </c>
      <c r="F16" s="35">
        <f>'Ввод данных'!F16</f>
        <v>0</v>
      </c>
      <c r="G16" s="35">
        <f>'Ввод данных'!G16</f>
        <v>0</v>
      </c>
      <c r="H16" s="35">
        <f>'Ввод данных'!H16</f>
        <v>0</v>
      </c>
      <c r="I16" s="35">
        <f>'Ввод данных'!I16</f>
        <v>0</v>
      </c>
      <c r="J16" s="36">
        <f t="shared" si="5"/>
        <v>0</v>
      </c>
      <c r="K16" s="36">
        <f t="shared" si="6"/>
        <v>0</v>
      </c>
      <c r="L16" s="33">
        <f>'Ввод данных'!J16</f>
        <v>0</v>
      </c>
      <c r="M16" s="33">
        <f>'Ввод данных'!K16</f>
        <v>0</v>
      </c>
      <c r="N16" s="35">
        <f t="shared" si="7"/>
        <v>0</v>
      </c>
      <c r="O16" s="37">
        <f t="shared" si="8"/>
        <v>0</v>
      </c>
      <c r="P16" s="36">
        <f t="shared" si="9"/>
        <v>0</v>
      </c>
    </row>
    <row r="17" spans="1:16" x14ac:dyDescent="0.25">
      <c r="A17" s="32">
        <f>'Ввод данных'!A17</f>
        <v>0</v>
      </c>
      <c r="B17" s="33">
        <f>'Ввод данных'!B17</f>
        <v>0</v>
      </c>
      <c r="C17" s="34">
        <f>'Ввод данных'!C17</f>
        <v>0</v>
      </c>
      <c r="D17" s="34">
        <f>'Ввод данных'!D17</f>
        <v>0</v>
      </c>
      <c r="E17" s="33">
        <f>'Ввод данных'!E17</f>
        <v>0</v>
      </c>
      <c r="F17" s="35">
        <f>'Ввод данных'!F17</f>
        <v>0</v>
      </c>
      <c r="G17" s="35">
        <f>'Ввод данных'!G17</f>
        <v>0</v>
      </c>
      <c r="H17" s="35">
        <f>'Ввод данных'!H17</f>
        <v>0</v>
      </c>
      <c r="I17" s="35">
        <f>'Ввод данных'!I17</f>
        <v>0</v>
      </c>
      <c r="J17" s="36">
        <f t="shared" si="5"/>
        <v>0</v>
      </c>
      <c r="K17" s="36">
        <f t="shared" si="6"/>
        <v>0</v>
      </c>
      <c r="L17" s="33">
        <f>'Ввод данных'!J17</f>
        <v>0</v>
      </c>
      <c r="M17" s="33">
        <f>'Ввод данных'!K17</f>
        <v>0</v>
      </c>
      <c r="N17" s="35">
        <f t="shared" si="7"/>
        <v>0</v>
      </c>
      <c r="O17" s="37">
        <f t="shared" si="8"/>
        <v>0</v>
      </c>
      <c r="P17" s="36">
        <f t="shared" si="9"/>
        <v>0</v>
      </c>
    </row>
    <row r="18" spans="1:16" x14ac:dyDescent="0.25">
      <c r="A18" s="32">
        <f>'Ввод данных'!A18</f>
        <v>0</v>
      </c>
      <c r="B18" s="33">
        <f>'Ввод данных'!B18</f>
        <v>0</v>
      </c>
      <c r="C18" s="34">
        <f>'Ввод данных'!C18</f>
        <v>0</v>
      </c>
      <c r="D18" s="34">
        <f>'Ввод данных'!D18</f>
        <v>0</v>
      </c>
      <c r="E18" s="33">
        <f>'Ввод данных'!E18</f>
        <v>0</v>
      </c>
      <c r="F18" s="35">
        <f>'Ввод данных'!F18</f>
        <v>0</v>
      </c>
      <c r="G18" s="35">
        <f>'Ввод данных'!G18</f>
        <v>0</v>
      </c>
      <c r="H18" s="35">
        <f>'Ввод данных'!H18</f>
        <v>0</v>
      </c>
      <c r="I18" s="35">
        <f>'Ввод данных'!I18</f>
        <v>0</v>
      </c>
      <c r="J18" s="36">
        <f t="shared" si="5"/>
        <v>0</v>
      </c>
      <c r="K18" s="36">
        <f t="shared" si="6"/>
        <v>0</v>
      </c>
      <c r="L18" s="33">
        <f>'Ввод данных'!J18</f>
        <v>0</v>
      </c>
      <c r="M18" s="33">
        <f>'Ввод данных'!K18</f>
        <v>0</v>
      </c>
      <c r="N18" s="35">
        <f t="shared" si="7"/>
        <v>0</v>
      </c>
      <c r="O18" s="37">
        <f t="shared" si="8"/>
        <v>0</v>
      </c>
      <c r="P18" s="36">
        <f t="shared" si="9"/>
        <v>0</v>
      </c>
    </row>
    <row r="19" spans="1:16" x14ac:dyDescent="0.25">
      <c r="A19" s="32">
        <f>'Ввод данных'!A19</f>
        <v>0</v>
      </c>
      <c r="B19" s="33">
        <f>'Ввод данных'!B19</f>
        <v>0</v>
      </c>
      <c r="C19" s="34">
        <f>'Ввод данных'!C19</f>
        <v>0</v>
      </c>
      <c r="D19" s="34">
        <f>'Ввод данных'!D19</f>
        <v>0</v>
      </c>
      <c r="E19" s="33">
        <f>'Ввод данных'!E19</f>
        <v>0</v>
      </c>
      <c r="F19" s="35">
        <f>'Ввод данных'!F19</f>
        <v>0</v>
      </c>
      <c r="G19" s="35">
        <f>'Ввод данных'!G19</f>
        <v>0</v>
      </c>
      <c r="H19" s="35">
        <f>'Ввод данных'!H19</f>
        <v>0</v>
      </c>
      <c r="I19" s="35">
        <f>'Ввод данных'!I19</f>
        <v>0</v>
      </c>
      <c r="J19" s="36">
        <f t="shared" ref="J19:J20" si="10">I19-K19</f>
        <v>0</v>
      </c>
      <c r="K19" s="36">
        <f t="shared" ref="K19:K20" si="11">H19/100*0.3</f>
        <v>0</v>
      </c>
      <c r="L19" s="33">
        <f>'Ввод данных'!J19</f>
        <v>0</v>
      </c>
      <c r="M19" s="33">
        <f>'Ввод данных'!K19</f>
        <v>0</v>
      </c>
      <c r="N19" s="35">
        <f t="shared" ref="N19:N20" si="12">IF(E19="Long",G19-F19,F19-G19)</f>
        <v>0</v>
      </c>
      <c r="O19" s="37">
        <f t="shared" ref="O19:O20" si="13">N19*H19/2</f>
        <v>0</v>
      </c>
      <c r="P19" s="36">
        <f t="shared" ref="P19:P20" si="14">O19-I19</f>
        <v>0</v>
      </c>
    </row>
    <row r="20" spans="1:16" x14ac:dyDescent="0.25">
      <c r="A20" s="32">
        <f>'Ввод данных'!A20</f>
        <v>0</v>
      </c>
      <c r="B20" s="33">
        <f>'Ввод данных'!B20</f>
        <v>0</v>
      </c>
      <c r="C20" s="34">
        <f>'Ввод данных'!C20</f>
        <v>0</v>
      </c>
      <c r="D20" s="34">
        <f>'Ввод данных'!D20</f>
        <v>0</v>
      </c>
      <c r="E20" s="33">
        <f>'Ввод данных'!E20</f>
        <v>0</v>
      </c>
      <c r="F20" s="35">
        <f>'Ввод данных'!F20</f>
        <v>0</v>
      </c>
      <c r="G20" s="35">
        <f>'Ввод данных'!G20</f>
        <v>0</v>
      </c>
      <c r="H20" s="35">
        <f>'Ввод данных'!H20</f>
        <v>0</v>
      </c>
      <c r="I20" s="35">
        <f>'Ввод данных'!I20</f>
        <v>0</v>
      </c>
      <c r="J20" s="36">
        <f t="shared" si="10"/>
        <v>0</v>
      </c>
      <c r="K20" s="36">
        <f t="shared" si="11"/>
        <v>0</v>
      </c>
      <c r="L20" s="33">
        <f>'Ввод данных'!J20</f>
        <v>0</v>
      </c>
      <c r="M20" s="33">
        <f>'Ввод данных'!K20</f>
        <v>0</v>
      </c>
      <c r="N20" s="35">
        <f t="shared" si="12"/>
        <v>0</v>
      </c>
      <c r="O20" s="37">
        <f t="shared" si="13"/>
        <v>0</v>
      </c>
      <c r="P20" s="36">
        <f t="shared" si="14"/>
        <v>0</v>
      </c>
    </row>
  </sheetData>
  <mergeCells count="12">
    <mergeCell ref="F2:G2"/>
    <mergeCell ref="C2:D2"/>
    <mergeCell ref="L2:M2"/>
    <mergeCell ref="A1:P1"/>
    <mergeCell ref="I2:K2"/>
    <mergeCell ref="A2:A3"/>
    <mergeCell ref="B2:B3"/>
    <mergeCell ref="E2:E3"/>
    <mergeCell ref="H2:H3"/>
    <mergeCell ref="N2:N3"/>
    <mergeCell ref="O2:O3"/>
    <mergeCell ref="P2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данных</vt:lpstr>
      <vt:lpstr>Расчет данных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Admin</cp:lastModifiedBy>
  <dcterms:created xsi:type="dcterms:W3CDTF">2015-03-18T09:00:49Z</dcterms:created>
  <dcterms:modified xsi:type="dcterms:W3CDTF">2015-05-05T10:02:20Z</dcterms:modified>
</cp:coreProperties>
</file>