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Лист1!$A$1:$G$68</definedName>
  </definedNames>
  <calcPr calcId="144525" concurrentCalc="0"/>
</workbook>
</file>

<file path=xl/calcChain.xml><?xml version="1.0" encoding="utf-8"?>
<calcChain xmlns="http://schemas.openxmlformats.org/spreadsheetml/2006/main">
  <c r="I68" i="1" l="1" a="1"/>
  <c r="I68" i="1"/>
  <c r="I67" i="1" a="1"/>
  <c r="I67" i="1"/>
  <c r="I66" i="1" a="1"/>
  <c r="I66" i="1"/>
  <c r="I65" i="1" a="1"/>
  <c r="I65" i="1"/>
  <c r="I64" i="1" a="1"/>
  <c r="I64" i="1"/>
  <c r="I63" i="1" a="1"/>
  <c r="I63" i="1"/>
  <c r="I62" i="1" a="1"/>
  <c r="I62" i="1"/>
  <c r="I61" i="1" a="1"/>
  <c r="I61" i="1"/>
  <c r="I60" i="1" a="1"/>
  <c r="I60" i="1"/>
  <c r="I59" i="1" a="1"/>
  <c r="I59" i="1"/>
  <c r="I58" i="1" a="1"/>
  <c r="I58" i="1"/>
  <c r="I57" i="1" a="1"/>
  <c r="I57" i="1"/>
  <c r="I56" i="1" a="1"/>
  <c r="I56" i="1"/>
  <c r="I55" i="1" a="1"/>
  <c r="I55" i="1"/>
  <c r="I54" i="1" a="1"/>
  <c r="I54" i="1"/>
  <c r="I53" i="1" a="1"/>
  <c r="I53" i="1"/>
  <c r="I52" i="1" a="1"/>
  <c r="I52" i="1"/>
  <c r="I51" i="1" a="1"/>
  <c r="I51" i="1"/>
  <c r="I50" i="1" a="1"/>
  <c r="I50" i="1"/>
  <c r="I49" i="1" a="1"/>
  <c r="I49" i="1"/>
  <c r="I48" i="1" a="1"/>
  <c r="I48" i="1"/>
  <c r="I47" i="1" a="1"/>
  <c r="I47" i="1"/>
  <c r="I46" i="1" a="1"/>
  <c r="I46" i="1"/>
  <c r="I45" i="1" a="1"/>
  <c r="I45" i="1"/>
  <c r="I44" i="1" a="1"/>
  <c r="I44" i="1"/>
  <c r="I43" i="1" a="1"/>
  <c r="I43" i="1"/>
  <c r="I42" i="1" a="1"/>
  <c r="I42" i="1"/>
  <c r="I41" i="1" a="1"/>
  <c r="I41" i="1"/>
  <c r="I40" i="1" a="1"/>
  <c r="I40" i="1"/>
  <c r="I39" i="1" a="1"/>
  <c r="I39" i="1"/>
  <c r="I38" i="1" a="1"/>
  <c r="I38" i="1"/>
  <c r="I37" i="1" a="1"/>
  <c r="I37" i="1"/>
  <c r="I36" i="1" a="1"/>
  <c r="I36" i="1"/>
  <c r="I35" i="1" a="1"/>
  <c r="I35" i="1"/>
  <c r="I34" i="1" a="1"/>
  <c r="I34" i="1"/>
  <c r="I33" i="1" a="1"/>
  <c r="I33" i="1"/>
  <c r="I32" i="1" a="1"/>
  <c r="I32" i="1"/>
  <c r="I31" i="1" a="1"/>
  <c r="I31" i="1"/>
  <c r="I30" i="1" a="1"/>
  <c r="I30" i="1"/>
  <c r="I29" i="1" a="1"/>
  <c r="I29" i="1"/>
  <c r="I28" i="1" a="1"/>
  <c r="I28" i="1"/>
  <c r="I27" i="1" a="1"/>
  <c r="I27" i="1"/>
  <c r="I26" i="1" a="1"/>
  <c r="I26" i="1"/>
  <c r="I25" i="1" a="1"/>
  <c r="I25" i="1"/>
  <c r="I24" i="1" a="1"/>
  <c r="I24" i="1"/>
  <c r="I23" i="1" a="1"/>
  <c r="I23" i="1"/>
  <c r="I22" i="1" a="1"/>
  <c r="I22" i="1"/>
  <c r="I21" i="1" a="1"/>
  <c r="I21" i="1"/>
  <c r="I20" i="1" a="1"/>
  <c r="I20" i="1"/>
  <c r="I19" i="1" a="1"/>
  <c r="I19" i="1"/>
  <c r="I18" i="1" a="1"/>
  <c r="I18" i="1"/>
  <c r="I17" i="1" a="1"/>
  <c r="I17" i="1"/>
  <c r="I16" i="1" a="1"/>
  <c r="I16" i="1"/>
  <c r="I15" i="1" a="1"/>
  <c r="I15" i="1"/>
  <c r="I14" i="1" a="1"/>
  <c r="I14" i="1"/>
  <c r="I13" i="1" a="1"/>
  <c r="I13" i="1"/>
  <c r="I12" i="1" a="1"/>
  <c r="I12" i="1"/>
  <c r="I11" i="1" a="1"/>
  <c r="I11" i="1"/>
  <c r="I10" i="1" a="1"/>
  <c r="I10" i="1"/>
  <c r="I9" i="1" a="1"/>
  <c r="I9" i="1"/>
  <c r="I8" i="1" a="1"/>
  <c r="I8" i="1"/>
  <c r="I7" i="1" a="1"/>
  <c r="I7" i="1"/>
  <c r="I6" i="1" a="1"/>
  <c r="I6" i="1"/>
  <c r="I5" i="1" a="1"/>
  <c r="I5" i="1"/>
  <c r="I4" i="1" a="1"/>
  <c r="I4" i="1"/>
  <c r="I3" i="1" a="1"/>
  <c r="I3" i="1"/>
  <c r="I2" i="1" a="1"/>
  <c r="I2" i="1"/>
  <c r="H68" i="1"/>
  <c r="H67" i="1"/>
  <c r="H66" i="1"/>
  <c r="H65" i="1"/>
  <c r="H64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63" i="1"/>
  <c r="O40" i="1"/>
  <c r="N2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<sst xmlns="http://schemas.openxmlformats.org/spreadsheetml/2006/main" count="350" uniqueCount="119">
  <si>
    <t>Город</t>
  </si>
  <si>
    <t>Волгоград</t>
  </si>
  <si>
    <t>Астрахань</t>
  </si>
  <si>
    <t>Ахтубинск</t>
  </si>
  <si>
    <t>Знаменск</t>
  </si>
  <si>
    <t>Харабали</t>
  </si>
  <si>
    <t>Быково</t>
  </si>
  <si>
    <t>Волжский</t>
  </si>
  <si>
    <t>Дубовка</t>
  </si>
  <si>
    <t>Калач-на-Дону</t>
  </si>
  <si>
    <t>Камышин</t>
  </si>
  <si>
    <t>Котельниково</t>
  </si>
  <si>
    <t>Котово</t>
  </si>
  <si>
    <t>Краснослободск</t>
  </si>
  <si>
    <t>Михайловка</t>
  </si>
  <si>
    <t>Николаевск</t>
  </si>
  <si>
    <t>Новоаннинский</t>
  </si>
  <si>
    <t>Палласовка</t>
  </si>
  <si>
    <t>Суровикино</t>
  </si>
  <si>
    <t>Урюпинск</t>
  </si>
  <si>
    <t>Фролово</t>
  </si>
  <si>
    <t>Элиста</t>
  </si>
  <si>
    <t>Волгодонск</t>
  </si>
  <si>
    <t>Морозовск</t>
  </si>
  <si>
    <t>Астраханская область</t>
  </si>
  <si>
    <t>Волгоградская область</t>
  </si>
  <si>
    <t>Республика Калмыкия</t>
  </si>
  <si>
    <t>Ростовская область</t>
  </si>
  <si>
    <t>Дата открытия</t>
  </si>
  <si>
    <t>Дата закрытия</t>
  </si>
  <si>
    <t/>
  </si>
  <si>
    <t xml:space="preserve">   </t>
  </si>
  <si>
    <t>Регион</t>
  </si>
  <si>
    <t>Преф</t>
  </si>
  <si>
    <t>Пр</t>
  </si>
  <si>
    <t>Р</t>
  </si>
  <si>
    <t>Ф</t>
  </si>
  <si>
    <t>П</t>
  </si>
  <si>
    <t>Наименование в базе</t>
  </si>
  <si>
    <t>VOLGOGRASTRHAN</t>
  </si>
  <si>
    <t>VOLGOGRAHTUBIN</t>
  </si>
  <si>
    <t>VOLGOGRZNMENSK</t>
  </si>
  <si>
    <t>VOLGOGRKHARBLY</t>
  </si>
  <si>
    <t>VOLGOGRBYKOVO</t>
  </si>
  <si>
    <t>VOLGOGRZKNL</t>
  </si>
  <si>
    <t>VOLGOGR7VETROV</t>
  </si>
  <si>
    <t>VOLGOGRKRAS</t>
  </si>
  <si>
    <t>VOLGOGRAVANGRD</t>
  </si>
  <si>
    <t>VOLGOGRSTART</t>
  </si>
  <si>
    <t>Город_VOLGOGR</t>
  </si>
  <si>
    <t>VOLGOGRCHI</t>
  </si>
  <si>
    <t>VOLGOGRTULAKA</t>
  </si>
  <si>
    <t>VOLGOGRTITOV</t>
  </si>
  <si>
    <t>VOLGOGR39GVARD</t>
  </si>
  <si>
    <t>VOLGOGRAIST</t>
  </si>
  <si>
    <t>VOLGOGRSPART</t>
  </si>
  <si>
    <t>Город_VOLGOGR2</t>
  </si>
  <si>
    <t>VOLGOGRVOLZH2</t>
  </si>
  <si>
    <t>VOLGOGRVOLZH</t>
  </si>
  <si>
    <t>VOLGOGRDUBOVKA</t>
  </si>
  <si>
    <t>VOLGOGRKALACH</t>
  </si>
  <si>
    <t>VOLGOGRKAMYSH2</t>
  </si>
  <si>
    <t>VOLGOGRKAMYSH</t>
  </si>
  <si>
    <t>VOLGOGRKAMYSH3</t>
  </si>
  <si>
    <t>VOLGOGRKOTLY</t>
  </si>
  <si>
    <t>VOLGOGRKOTOVO</t>
  </si>
  <si>
    <t>VOLGOGRSLOBODA</t>
  </si>
  <si>
    <t>VOLGOGRMIKHAYL</t>
  </si>
  <si>
    <t>VOLGOGRNIKOL</t>
  </si>
  <si>
    <t>VOLGOGRNOVANNA</t>
  </si>
  <si>
    <t>VOLGOGRPLSVK</t>
  </si>
  <si>
    <t>VOLGOGRSURVKNO</t>
  </si>
  <si>
    <t>VOLGOGRURPNSK</t>
  </si>
  <si>
    <t>VOLGOGRFROLOVO</t>
  </si>
  <si>
    <t>VOLGOGRELISTA</t>
  </si>
  <si>
    <t>VOLGOGRVOLGOGRD02</t>
  </si>
  <si>
    <t>VOLGOGRVOLGOGRD01</t>
  </si>
  <si>
    <t>VOLGOGRMOROZ</t>
  </si>
  <si>
    <t>Город_Волгогр</t>
  </si>
  <si>
    <t>Город_Волгогр_Р_Астраханская область</t>
  </si>
  <si>
    <t>Город_Волгогр_Ф_Астрахань</t>
  </si>
  <si>
    <t>Город_Волгогр_Ф_Ахтубинск</t>
  </si>
  <si>
    <t>Город_Волгогр_Ф_Знаменск</t>
  </si>
  <si>
    <t>Город_Волгогр_Ф_Харабали</t>
  </si>
  <si>
    <t>Город_Волгогр_Р_Волгоградская область</t>
  </si>
  <si>
    <t>Город_Волгогр_Ф_Быково</t>
  </si>
  <si>
    <t>Город_Волгогр_Ф_Волгоград</t>
  </si>
  <si>
    <t>Город_Волгогр_Ф_Волжский</t>
  </si>
  <si>
    <t>Город_Волгогр_Ф_Дубовка</t>
  </si>
  <si>
    <t>Город_Волгогр_Ф_Калач-на-Дону</t>
  </si>
  <si>
    <t>Город_Волгогр_Ф_Камышин</t>
  </si>
  <si>
    <t>Город_Волгогр_Ф_Котельниково</t>
  </si>
  <si>
    <t>Город_Волгогр_Ф_Котово</t>
  </si>
  <si>
    <t>Город_Волгогр_Ф_Краснослободск</t>
  </si>
  <si>
    <t>Город_Волгогр_Ф_Михайловка</t>
  </si>
  <si>
    <t>Город_Волгогр_Ф_Николаевск</t>
  </si>
  <si>
    <t>Город_Волгогр_Ф_Новоаннинский</t>
  </si>
  <si>
    <t>Город_Волгогр_Ф_Палласовка</t>
  </si>
  <si>
    <t>Город_Волгогр_Ф_Суровикино</t>
  </si>
  <si>
    <t>Город_Волгогр_Ф_Урюпинск</t>
  </si>
  <si>
    <t>Город_Волгогр_Ф_Фролово</t>
  </si>
  <si>
    <t>Город_Волгогр_Р_Республика Калмыкия</t>
  </si>
  <si>
    <t>Город_Волгогр_Ф_Элиста</t>
  </si>
  <si>
    <t>Город_Волгогр_Р_Ростовская область</t>
  </si>
  <si>
    <t>Город_Волгогр_Ф_Волгодонск</t>
  </si>
  <si>
    <t>Город_Волгогр_Ф_Морозовск</t>
  </si>
  <si>
    <t>Подразделение</t>
  </si>
  <si>
    <t>МИН(F4;F6;F8)</t>
  </si>
  <si>
    <t>МИН(F16:F27)</t>
  </si>
  <si>
    <t>МИН(F29:F31)</t>
  </si>
  <si>
    <t>МИН(F5)</t>
  </si>
  <si>
    <t>МИН(F3;F12;F60;F63)</t>
  </si>
  <si>
    <t>МАКС(F3;F12;F60;F63)</t>
  </si>
  <si>
    <t>МАКС(F4;F6;F8)</t>
  </si>
  <si>
    <t>МАКС(F5)</t>
  </si>
  <si>
    <t>МАКС(F16:F27)</t>
  </si>
  <si>
    <t>МАКС(F29:F31)</t>
  </si>
  <si>
    <t>Как должно быть ДО</t>
  </si>
  <si>
    <t>Как должно быть ДЗ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</si>
</sst>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,\ mmmm"/>
    <numFmt numFmtId="165" formatCode="yyyy\,\ mmmm;;"/>
    <numFmt numFmtId="166" formatCode="0;\-0;"/>
  </numFmts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E8522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8000"/>
      <name val="Calibri"/>
      <family val="2"/>
      <charset val="204"/>
      <scheme val="minor"/>
    </font>
    <font>
      <b/>
      <sz val="11"/>
      <color rgb="FFE8522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left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indent="1"/>
    </xf>
    <xf numFmtId="0" fontId="0" fillId="0" borderId="1" xfId="0" applyNumberFormat="1" applyFill="1" applyBorder="1" applyAlignment="1">
      <alignment horizontal="left" vertical="center" indent="2"/>
    </xf>
    <xf numFmtId="0" fontId="0" fillId="0" borderId="1" xfId="0" applyBorder="1" applyAlignment="1">
      <alignment horizontal="left" wrapText="1" indent="3"/>
    </xf>
    <xf numFmtId="164" fontId="0" fillId="0" borderId="1" xfId="0" applyNumberFormat="1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3" fontId="6" fillId="0" borderId="1" xfId="0" applyNumberFormat="1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 indent="1"/>
    </xf>
    <xf numFmtId="0" fontId="7" fillId="0" borderId="1" xfId="0" applyNumberFormat="1" applyFont="1" applyFill="1" applyBorder="1" applyAlignment="1">
      <alignment horizontal="left" indent="2"/>
    </xf>
    <xf numFmtId="3" fontId="8" fillId="0" borderId="1" xfId="0" applyNumberFormat="1" applyFont="1" applyBorder="1" applyAlignment="1">
      <alignment horizontal="left" indent="3"/>
    </xf>
    <xf numFmtId="0" fontId="0" fillId="0" borderId="1" xfId="0" applyBorder="1" applyAlignment="1">
      <alignment horizontal="left" indent="3"/>
    </xf>
    <xf numFmtId="0" fontId="9" fillId="0" borderId="1" xfId="0" applyNumberFormat="1" applyFont="1" applyFill="1" applyBorder="1" applyAlignment="1">
      <alignment horizontal="left" indent="1"/>
    </xf>
    <xf numFmtId="0" fontId="10" fillId="0" borderId="1" xfId="0" applyNumberFormat="1" applyFont="1" applyFill="1" applyBorder="1" applyAlignment="1">
      <alignment horizontal="left" indent="2"/>
    </xf>
    <xf numFmtId="3" fontId="4" fillId="0" borderId="1" xfId="0" applyNumberFormat="1" applyFont="1" applyBorder="1" applyAlignment="1">
      <alignment horizontal="left" indent="3"/>
    </xf>
    <xf numFmtId="0" fontId="0" fillId="3" borderId="1" xfId="0" applyFill="1" applyBorder="1" applyAlignment="1">
      <alignment horizontal="left" vertical="center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Fill="1" applyBorder="1" applyAlignment="1">
      <alignment horizontal="center" vertical="center"/>
    </xf>
    <xf numFmtId="0" fontId="1" fillId="0" borderId="1" xfId="1" applyFill="1" applyBorder="1" applyAlignment="1" applyProtection="1">
      <alignment vertical="center" wrapText="1"/>
    </xf>
    <xf numFmtId="0" fontId="0" fillId="0" borderId="0" xfId="0" applyFill="1" applyAlignment="1">
      <alignment horizontal="left" vertical="center" indent="1"/>
    </xf>
    <xf numFmtId="164" fontId="0" fillId="3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horizontal="center"/>
    </xf>
    <xf numFmtId="0" fontId="1" fillId="0" borderId="1" xfId="1" applyFill="1" applyBorder="1" applyAlignment="1" applyProtection="1"/>
    <xf numFmtId="0" fontId="2" fillId="0" borderId="1" xfId="2" applyFill="1" applyBorder="1"/>
    <xf numFmtId="49" fontId="0" fillId="0" borderId="1" xfId="0" applyNumberFormat="1" applyFill="1" applyBorder="1"/>
    <xf numFmtId="164" fontId="0" fillId="0" borderId="0" xfId="0" applyNumberFormat="1" applyFill="1" applyAlignment="1">
      <alignment horizontal="left" vertical="center" indent="1"/>
    </xf>
    <xf numFmtId="0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/>
    <xf numFmtId="49" fontId="0" fillId="0" borderId="1" xfId="0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4" borderId="1" xfId="0" quotePrefix="1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</cellXfs>
  <cellStyles count="3">
    <cellStyle name="Гиперссылка" xfId="1" builtinId="8"/>
    <cellStyle name="Гиперссылка 2" xfId="2"/>
    <cellStyle name="Обычный" xfId="0" builtinId="0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"/>
  <sheetViews>
    <sheetView tabSelected="1" topLeftCell="C1" zoomScale="85" zoomScaleNormal="85" workbookViewId="0">
      <selection activeCell="I2" sqref="I2"/>
    </sheetView>
  </sheetViews>
  <sheetFormatPr defaultRowHeight="15" outlineLevelRow="3" x14ac:dyDescent="0.25"/>
  <cols>
    <col min="1" max="1" width="5.85546875" bestFit="1" customWidth="1"/>
    <col min="2" max="2" width="34.28515625" bestFit="1" customWidth="1"/>
    <col min="3" max="3" width="16.42578125" customWidth="1"/>
    <col min="4" max="4" width="16.140625" bestFit="1" customWidth="1"/>
    <col min="5" max="5" width="26.85546875" bestFit="1" customWidth="1"/>
    <col min="6" max="6" width="15.42578125" style="50" bestFit="1" customWidth="1"/>
    <col min="7" max="9" width="14.140625" style="50" customWidth="1"/>
    <col min="10" max="11" width="18.140625" style="53" hidden="1" customWidth="1"/>
    <col min="12" max="12" width="14.7109375" style="39" bestFit="1" customWidth="1"/>
    <col min="13" max="13" width="14.28515625" style="39" bestFit="1" customWidth="1"/>
    <col min="14" max="16384" width="9.140625" style="39"/>
  </cols>
  <sheetData>
    <row r="1" spans="1:35" s="38" customFormat="1" x14ac:dyDescent="0.25">
      <c r="A1" s="1" t="s">
        <v>33</v>
      </c>
      <c r="B1" s="15" t="s">
        <v>38</v>
      </c>
      <c r="C1" s="24" t="s">
        <v>106</v>
      </c>
      <c r="D1" s="1" t="s">
        <v>0</v>
      </c>
      <c r="E1" s="7" t="s">
        <v>32</v>
      </c>
      <c r="F1" s="34" t="s">
        <v>28</v>
      </c>
      <c r="G1" s="34" t="s">
        <v>29</v>
      </c>
      <c r="H1" s="34"/>
      <c r="I1" s="34"/>
      <c r="J1" s="62" t="s">
        <v>117</v>
      </c>
      <c r="K1" s="62" t="s">
        <v>118</v>
      </c>
      <c r="L1" s="35"/>
      <c r="M1" s="31"/>
      <c r="N1" s="31"/>
      <c r="O1" s="31"/>
      <c r="P1" s="31"/>
      <c r="Q1" s="31"/>
      <c r="R1" s="36"/>
      <c r="S1" s="36"/>
      <c r="T1" s="36"/>
      <c r="U1" s="31"/>
      <c r="V1" s="37"/>
      <c r="W1" s="31"/>
      <c r="X1" s="31"/>
      <c r="Y1" s="36"/>
      <c r="Z1" s="36"/>
      <c r="AA1" s="31"/>
      <c r="AB1" s="35"/>
      <c r="AC1" s="31"/>
      <c r="AD1" s="31"/>
    </row>
    <row r="2" spans="1:35" ht="15" customHeight="1" x14ac:dyDescent="0.25">
      <c r="A2" s="13" t="s">
        <v>34</v>
      </c>
      <c r="B2" s="16" t="s">
        <v>78</v>
      </c>
      <c r="C2" s="25" t="s">
        <v>78</v>
      </c>
      <c r="D2" s="2" t="s">
        <v>1</v>
      </c>
      <c r="E2" s="4"/>
      <c r="F2" s="49">
        <v>40603</v>
      </c>
      <c r="G2" s="49"/>
      <c r="H2" s="55">
        <f>IF(ISNUMBER(MATCH(A2,{"Пр";"Р";"Ф"},)),MIN(F2:INDEX(F2:F$999,IFERROR(MATCH(A2,A3:A$999,),))),F2)</f>
        <v>40603</v>
      </c>
      <c r="I2" s="56" t="str">
        <f t="array" ref="I2">IF(ISNUMBER(MATCH(A2,{"Пр";"Р";"Ф"},)),IF(SUM(IF(G3:INDEX(G3:G$999,IFERROR(MATCH(A2,A3:A$999,)-1,))="",1,0))=0,MAX(G3:INDEX(G3:G$999,IFERROR(MATCH(A2,A3:A$999,)-1,))),""),G2)</f>
        <v/>
      </c>
      <c r="J2" s="51" t="s">
        <v>111</v>
      </c>
      <c r="K2" s="51" t="s">
        <v>112</v>
      </c>
      <c r="L2" s="57">
        <v>40603</v>
      </c>
      <c r="M2" s="58" t="s">
        <v>30</v>
      </c>
      <c r="N2" s="39" t="str">
        <f>IF(H2&lt;&gt;L2,"ошибка","")</f>
        <v/>
      </c>
      <c r="O2" s="39" t="str">
        <f t="shared" ref="O2:O65" si="0">IF(I2&lt;&gt;M2,"ошибка","")</f>
        <v/>
      </c>
      <c r="R2" s="12"/>
      <c r="S2" s="12"/>
      <c r="T2" s="40"/>
      <c r="U2" s="41"/>
      <c r="V2" s="29"/>
      <c r="W2" s="29"/>
      <c r="X2" s="41"/>
      <c r="Y2" s="42"/>
      <c r="Z2" s="43"/>
      <c r="AA2" s="28"/>
      <c r="AB2" s="44"/>
      <c r="AC2" s="26"/>
      <c r="AD2" s="26"/>
    </row>
    <row r="3" spans="1:35" ht="15" customHeight="1" outlineLevel="1" x14ac:dyDescent="0.25">
      <c r="A3" s="14" t="s">
        <v>35</v>
      </c>
      <c r="B3" s="17" t="s">
        <v>79</v>
      </c>
      <c r="C3" s="3" t="s">
        <v>78</v>
      </c>
      <c r="D3" s="3"/>
      <c r="E3" s="8" t="s">
        <v>24</v>
      </c>
      <c r="F3" s="12"/>
      <c r="G3" s="49"/>
      <c r="H3" s="55">
        <f>IF(ISNUMBER(MATCH(A3,{"Пр";"Р";"Ф"},)),MIN(F3:INDEX(F3:F$999,IFERROR(MATCH(A3,A4:A$999,),))),F3)</f>
        <v>41000</v>
      </c>
      <c r="I3" s="56" t="str">
        <f t="array" ref="I3">IF(ISNUMBER(MATCH(A3,{"Пр";"Р";"Ф"},)),IF(SUM(IF(G4:INDEX(G4:G$999,IFERROR(MATCH(A3,A4:A$999,)-1,))="",1,0))=0,MAX(G4:INDEX(G4:G$999,IFERROR(MATCH(A3,A4:A$999,)-1,))),""),G3)</f>
        <v/>
      </c>
      <c r="J3" s="54" t="s">
        <v>107</v>
      </c>
      <c r="K3" s="54" t="s">
        <v>113</v>
      </c>
      <c r="L3" s="59">
        <v>41000</v>
      </c>
      <c r="M3" s="12"/>
      <c r="N3" s="39" t="str">
        <f t="shared" ref="N3:N66" si="1">IF(H3&lt;&gt;L3,"ошибка","")</f>
        <v/>
      </c>
      <c r="O3" s="39" t="str">
        <f t="shared" si="0"/>
        <v/>
      </c>
      <c r="P3" s="12"/>
      <c r="Q3" s="12"/>
      <c r="R3" s="12"/>
      <c r="S3" s="40"/>
      <c r="T3" s="27"/>
      <c r="U3" s="28"/>
      <c r="V3" s="29"/>
      <c r="W3" s="29"/>
      <c r="X3" s="41"/>
      <c r="Y3" s="42"/>
      <c r="Z3" s="43"/>
      <c r="AA3" s="28"/>
      <c r="AB3" s="44"/>
      <c r="AC3" s="26"/>
      <c r="AD3" s="26"/>
    </row>
    <row r="4" spans="1:35" s="33" customFormat="1" outlineLevel="2" x14ac:dyDescent="0.25">
      <c r="A4" s="14" t="s">
        <v>36</v>
      </c>
      <c r="B4" s="18" t="s">
        <v>80</v>
      </c>
      <c r="C4" s="3" t="s">
        <v>78</v>
      </c>
      <c r="D4" s="4" t="s">
        <v>2</v>
      </c>
      <c r="E4" s="9" t="s">
        <v>24</v>
      </c>
      <c r="F4" s="12">
        <v>41913</v>
      </c>
      <c r="G4" s="12"/>
      <c r="H4" s="55">
        <f>IF(ISNUMBER(MATCH(A4,{"Пр";"Р";"Ф"},)),MIN(F4:INDEX(F4:F$999,IFERROR(MATCH(A4,A5:A$999,),))),F4)</f>
        <v>41913</v>
      </c>
      <c r="I4" s="55" t="str">
        <f t="array" ref="I4">IF(ISNUMBER(MATCH(A4,{"Пр";"Р";"Ф"},)),IF(SUM(IF(G5:INDEX(G5:G$999,IFERROR(MATCH(A4,A5:A$999,)-1,))="",1,0))=0,MAX(G5:INDEX(G5:G$999,IFERROR(MATCH(A4,A5:A$999,)-1,))),""),G4)</f>
        <v/>
      </c>
      <c r="J4" s="52" t="s">
        <v>110</v>
      </c>
      <c r="K4" s="52" t="s">
        <v>114</v>
      </c>
      <c r="L4" s="59">
        <v>41913</v>
      </c>
      <c r="M4" s="55"/>
      <c r="N4" s="39" t="str">
        <f t="shared" si="1"/>
        <v/>
      </c>
      <c r="O4" s="39" t="str">
        <f t="shared" si="0"/>
        <v/>
      </c>
      <c r="R4" s="30"/>
      <c r="S4" s="27"/>
      <c r="T4" s="27"/>
      <c r="U4" s="28"/>
      <c r="V4" s="29"/>
      <c r="W4" s="29"/>
      <c r="X4" s="31"/>
      <c r="Y4" s="3"/>
      <c r="Z4" s="3"/>
      <c r="AA4" s="3"/>
      <c r="AB4" s="3"/>
      <c r="AC4" s="32"/>
      <c r="AD4" s="3"/>
    </row>
    <row r="5" spans="1:35" ht="15" customHeight="1" outlineLevel="3" x14ac:dyDescent="0.25">
      <c r="A5" s="13"/>
      <c r="B5" s="19" t="s">
        <v>39</v>
      </c>
      <c r="C5" s="25" t="s">
        <v>78</v>
      </c>
      <c r="D5" s="4" t="s">
        <v>2</v>
      </c>
      <c r="E5" s="10" t="s">
        <v>24</v>
      </c>
      <c r="F5" s="49">
        <v>41913</v>
      </c>
      <c r="G5" s="49" t="s">
        <v>30</v>
      </c>
      <c r="H5" s="55">
        <f>IF(ISNUMBER(MATCH(A5,{"Пр";"Р";"Ф"},)),MIN(F5:INDEX(F5:F$999,IFERROR(MATCH(A5,A6:A$999,),))),F5)</f>
        <v>41913</v>
      </c>
      <c r="I5" s="55" t="str">
        <f t="array" ref="I5">IF(ISNUMBER(MATCH(A5,{"Пр";"Р";"Ф"},)),IF(SUM(IF(G6:INDEX(G6:G$999,IFERROR(MATCH(A5,A6:A$999,)-1,))="",1,0))=0,MAX(G6:INDEX(G6:G$999,IFERROR(MATCH(A5,A6:A$999,)-1,))),""),G5)</f>
        <v/>
      </c>
      <c r="J5" s="51"/>
      <c r="K5" s="51"/>
      <c r="L5" s="57">
        <v>41913</v>
      </c>
      <c r="M5" s="60" t="s">
        <v>30</v>
      </c>
      <c r="N5" s="39" t="str">
        <f t="shared" si="1"/>
        <v/>
      </c>
      <c r="O5" s="39" t="str">
        <f t="shared" si="0"/>
        <v/>
      </c>
      <c r="P5" s="46"/>
      <c r="Q5" s="12"/>
      <c r="R5" s="30"/>
      <c r="S5" s="40"/>
      <c r="T5" s="40"/>
      <c r="U5" s="41"/>
      <c r="V5" s="29"/>
      <c r="W5" s="29"/>
      <c r="X5" s="41"/>
      <c r="Y5" s="42"/>
      <c r="Z5" s="43"/>
      <c r="AA5" s="28"/>
      <c r="AB5" s="44"/>
      <c r="AC5" s="26"/>
      <c r="AD5" s="26"/>
    </row>
    <row r="6" spans="1:35" s="33" customFormat="1" outlineLevel="2" x14ac:dyDescent="0.25">
      <c r="A6" s="14" t="s">
        <v>36</v>
      </c>
      <c r="B6" s="18" t="s">
        <v>81</v>
      </c>
      <c r="C6" s="3" t="s">
        <v>78</v>
      </c>
      <c r="D6" s="4" t="s">
        <v>3</v>
      </c>
      <c r="E6" s="9" t="s">
        <v>24</v>
      </c>
      <c r="F6" s="12">
        <v>41000</v>
      </c>
      <c r="G6" s="12"/>
      <c r="H6" s="55">
        <f>IF(ISNUMBER(MATCH(A6,{"Пр";"Р";"Ф"},)),MIN(F6:INDEX(F6:F$999,IFERROR(MATCH(A6,A7:A$999,),))),F6)</f>
        <v>41000</v>
      </c>
      <c r="I6" s="55" t="str">
        <f t="array" ref="I6">IF(ISNUMBER(MATCH(A6,{"Пр";"Р";"Ф"},)),IF(SUM(IF(G7:INDEX(G7:G$999,IFERROR(MATCH(A6,A7:A$999,)-1,))="",1,0))=0,MAX(G7:INDEX(G7:G$999,IFERROR(MATCH(A6,A7:A$999,)-1,))),""),G6)</f>
        <v/>
      </c>
      <c r="J6" s="52"/>
      <c r="K6" s="52"/>
      <c r="L6" s="59">
        <v>41000</v>
      </c>
      <c r="M6" s="12"/>
      <c r="N6" s="39" t="str">
        <f t="shared" si="1"/>
        <v/>
      </c>
      <c r="O6" s="39" t="str">
        <f t="shared" si="0"/>
        <v/>
      </c>
      <c r="Q6" s="11"/>
      <c r="R6" s="27"/>
      <c r="S6" s="27"/>
      <c r="T6" s="27"/>
      <c r="U6" s="28"/>
      <c r="V6" s="29"/>
      <c r="W6" s="29"/>
      <c r="X6" s="31"/>
      <c r="Y6" s="3"/>
      <c r="Z6" s="3"/>
      <c r="AA6" s="3"/>
      <c r="AB6" s="3"/>
      <c r="AC6" s="32"/>
      <c r="AD6" s="3"/>
    </row>
    <row r="7" spans="1:35" ht="15" customHeight="1" outlineLevel="3" x14ac:dyDescent="0.25">
      <c r="A7" s="13"/>
      <c r="B7" s="19" t="s">
        <v>40</v>
      </c>
      <c r="C7" s="25" t="s">
        <v>78</v>
      </c>
      <c r="D7" s="4" t="s">
        <v>3</v>
      </c>
      <c r="E7" s="10" t="s">
        <v>24</v>
      </c>
      <c r="F7" s="49">
        <v>41000</v>
      </c>
      <c r="G7" s="49" t="s">
        <v>30</v>
      </c>
      <c r="H7" s="55">
        <f>IF(ISNUMBER(MATCH(A7,{"Пр";"Р";"Ф"},)),MIN(F7:INDEX(F7:F$999,IFERROR(MATCH(A7,A8:A$999,),))),F7)</f>
        <v>41000</v>
      </c>
      <c r="I7" s="55" t="str">
        <f t="array" ref="I7">IF(ISNUMBER(MATCH(A7,{"Пр";"Р";"Ф"},)),IF(SUM(IF(G8:INDEX(G8:G$999,IFERROR(MATCH(A7,A8:A$999,)-1,))="",1,0))=0,MAX(G8:INDEX(G8:G$999,IFERROR(MATCH(A7,A8:A$999,)-1,))),""),G7)</f>
        <v/>
      </c>
      <c r="J7" s="51"/>
      <c r="K7" s="51"/>
      <c r="L7" s="57">
        <v>41000</v>
      </c>
      <c r="M7" s="60" t="s">
        <v>30</v>
      </c>
      <c r="N7" s="39" t="str">
        <f t="shared" si="1"/>
        <v/>
      </c>
      <c r="O7" s="39" t="str">
        <f t="shared" si="0"/>
        <v/>
      </c>
      <c r="P7" s="12"/>
      <c r="Q7" s="12"/>
      <c r="R7" s="40"/>
      <c r="S7" s="40"/>
      <c r="T7" s="40"/>
      <c r="U7" s="41"/>
      <c r="V7" s="29"/>
      <c r="W7" s="29"/>
      <c r="X7" s="41"/>
      <c r="Y7" s="42"/>
      <c r="Z7" s="43"/>
      <c r="AA7" s="28"/>
      <c r="AB7" s="44"/>
      <c r="AC7" s="26"/>
      <c r="AD7" s="26"/>
    </row>
    <row r="8" spans="1:35" s="33" customFormat="1" outlineLevel="2" x14ac:dyDescent="0.25">
      <c r="A8" s="14" t="s">
        <v>36</v>
      </c>
      <c r="B8" s="18" t="s">
        <v>82</v>
      </c>
      <c r="C8" s="3" t="s">
        <v>78</v>
      </c>
      <c r="D8" s="4" t="s">
        <v>4</v>
      </c>
      <c r="E8" s="9" t="s">
        <v>24</v>
      </c>
      <c r="F8" s="49"/>
      <c r="G8" s="12"/>
      <c r="H8" s="55">
        <f>IF(ISNUMBER(MATCH(A8,{"Пр";"Р";"Ф"},)),MIN(F8:INDEX(F8:F$999,IFERROR(MATCH(A8,A9:A$999,),))),F8)</f>
        <v>41548</v>
      </c>
      <c r="I8" s="55" t="str">
        <f t="array" ref="I8">IF(ISNUMBER(MATCH(A8,{"Пр";"Р";"Ф"},)),IF(SUM(IF(G9:INDEX(G9:G$999,IFERROR(MATCH(A8,A9:A$999,)-1,))="",1,0))=0,MAX(G9:INDEX(G9:G$999,IFERROR(MATCH(A8,A9:A$999,)-1,))),""),G8)</f>
        <v/>
      </c>
      <c r="J8" s="52"/>
      <c r="K8" s="52"/>
      <c r="L8" s="59">
        <v>41548</v>
      </c>
      <c r="M8" s="12"/>
      <c r="N8" s="39" t="str">
        <f t="shared" si="1"/>
        <v/>
      </c>
      <c r="O8" s="39" t="str">
        <f t="shared" si="0"/>
        <v/>
      </c>
      <c r="Q8" s="11"/>
      <c r="R8" s="27"/>
      <c r="S8" s="27"/>
      <c r="T8" s="27"/>
      <c r="U8" s="28"/>
      <c r="V8" s="29"/>
      <c r="W8" s="29"/>
      <c r="X8" s="31"/>
      <c r="Y8" s="3"/>
      <c r="Z8" s="3"/>
      <c r="AA8" s="3"/>
      <c r="AB8" s="3"/>
      <c r="AC8" s="32"/>
      <c r="AD8" s="3"/>
    </row>
    <row r="9" spans="1:35" ht="15" customHeight="1" outlineLevel="3" x14ac:dyDescent="0.25">
      <c r="A9" s="13"/>
      <c r="B9" s="19" t="s">
        <v>41</v>
      </c>
      <c r="C9" s="25" t="s">
        <v>78</v>
      </c>
      <c r="D9" s="4" t="s">
        <v>4</v>
      </c>
      <c r="E9" s="10" t="s">
        <v>24</v>
      </c>
      <c r="F9" s="49">
        <v>41548</v>
      </c>
      <c r="G9" s="49" t="s">
        <v>30</v>
      </c>
      <c r="H9" s="55">
        <f>IF(ISNUMBER(MATCH(A9,{"Пр";"Р";"Ф"},)),MIN(F9:INDEX(F9:F$999,IFERROR(MATCH(A9,A10:A$999,),))),F9)</f>
        <v>41548</v>
      </c>
      <c r="I9" s="55" t="str">
        <f t="array" ref="I9">IF(ISNUMBER(MATCH(A9,{"Пр";"Р";"Ф"},)),IF(SUM(IF(G10:INDEX(G10:G$999,IFERROR(MATCH(A9,A10:A$999,)-1,))="",1,0))=0,MAX(G10:INDEX(G10:G$999,IFERROR(MATCH(A9,A10:A$999,)-1,))),""),G9)</f>
        <v/>
      </c>
      <c r="J9" s="51"/>
      <c r="K9" s="51"/>
      <c r="L9" s="57">
        <v>41548</v>
      </c>
      <c r="M9" s="60" t="s">
        <v>30</v>
      </c>
      <c r="N9" s="39" t="str">
        <f t="shared" si="1"/>
        <v/>
      </c>
      <c r="O9" s="39" t="str">
        <f t="shared" si="0"/>
        <v/>
      </c>
      <c r="P9" s="12"/>
      <c r="Q9" s="12"/>
      <c r="R9" s="40"/>
      <c r="S9" s="40"/>
      <c r="T9" s="40"/>
      <c r="U9" s="41"/>
      <c r="V9" s="29"/>
      <c r="W9" s="29"/>
      <c r="X9" s="41"/>
      <c r="Y9" s="42"/>
      <c r="Z9" s="43"/>
      <c r="AA9" s="28"/>
      <c r="AB9" s="44"/>
      <c r="AC9" s="26"/>
      <c r="AD9" s="26"/>
    </row>
    <row r="10" spans="1:35" s="33" customFormat="1" outlineLevel="2" x14ac:dyDescent="0.25">
      <c r="A10" s="14" t="s">
        <v>36</v>
      </c>
      <c r="B10" s="18" t="s">
        <v>83</v>
      </c>
      <c r="C10" s="3" t="s">
        <v>78</v>
      </c>
      <c r="D10" s="4" t="s">
        <v>5</v>
      </c>
      <c r="E10" s="9" t="s">
        <v>24</v>
      </c>
      <c r="F10" s="12"/>
      <c r="G10" s="12" t="s">
        <v>30</v>
      </c>
      <c r="H10" s="55">
        <f>IF(ISNUMBER(MATCH(A10,{"Пр";"Р";"Ф"},)),MIN(F10:INDEX(F10:F$999,IFERROR(MATCH(A10,A11:A$999,),))),F10)</f>
        <v>41821</v>
      </c>
      <c r="I10" s="55" t="str">
        <f t="array" ref="I10">IF(ISNUMBER(MATCH(A10,{"Пр";"Р";"Ф"},)),IF(SUM(IF(G11:INDEX(G11:G$999,IFERROR(MATCH(A10,A11:A$999,)-1,))="",1,0))=0,MAX(G11:INDEX(G11:G$999,IFERROR(MATCH(A10,A11:A$999,)-1,))),""),G10)</f>
        <v/>
      </c>
      <c r="J10" s="52"/>
      <c r="K10" s="52"/>
      <c r="L10" s="59">
        <v>41821</v>
      </c>
      <c r="M10" s="12">
        <v>41821</v>
      </c>
      <c r="N10" s="39" t="str">
        <f t="shared" si="1"/>
        <v/>
      </c>
      <c r="O10" s="39" t="str">
        <f t="shared" si="0"/>
        <v>ошибка</v>
      </c>
      <c r="Q10" s="12"/>
      <c r="R10" s="27"/>
      <c r="S10" s="27"/>
      <c r="T10" s="27"/>
      <c r="U10" s="28"/>
      <c r="V10" s="29"/>
      <c r="W10" s="29"/>
      <c r="X10" s="31"/>
      <c r="Y10" s="3"/>
      <c r="Z10" s="3"/>
      <c r="AA10" s="3"/>
      <c r="AB10" s="3"/>
      <c r="AC10" s="32"/>
      <c r="AD10" s="3"/>
    </row>
    <row r="11" spans="1:35" ht="15" customHeight="1" outlineLevel="3" x14ac:dyDescent="0.25">
      <c r="A11" s="13"/>
      <c r="B11" s="20" t="s">
        <v>42</v>
      </c>
      <c r="C11" s="25" t="s">
        <v>78</v>
      </c>
      <c r="D11" s="4" t="s">
        <v>5</v>
      </c>
      <c r="E11" s="10" t="s">
        <v>24</v>
      </c>
      <c r="F11" s="49">
        <v>41821</v>
      </c>
      <c r="G11" s="49">
        <v>41821</v>
      </c>
      <c r="H11" s="55">
        <f>IF(ISNUMBER(MATCH(A11,{"Пр";"Р";"Ф"},)),MIN(F11:INDEX(F11:F$999,IFERROR(MATCH(A11,A12:A$999,),))),F11)</f>
        <v>41821</v>
      </c>
      <c r="I11" s="55">
        <f t="array" ref="I11">IF(ISNUMBER(MATCH(A11,{"Пр";"Р";"Ф"},)),IF(SUM(IF(G12:INDEX(G12:G$999,IFERROR(MATCH(A11,A12:A$999,)-1,))="",1,0))=0,MAX(G12:INDEX(G12:G$999,IFERROR(MATCH(A11,A12:A$999,)-1,))),""),G11)</f>
        <v>41821</v>
      </c>
      <c r="J11" s="51"/>
      <c r="K11" s="51"/>
      <c r="L11" s="57">
        <v>41821</v>
      </c>
      <c r="M11" s="60">
        <v>41821</v>
      </c>
      <c r="N11" s="39" t="str">
        <f t="shared" si="1"/>
        <v/>
      </c>
      <c r="O11" s="39" t="str">
        <f t="shared" si="0"/>
        <v/>
      </c>
      <c r="P11" s="12"/>
      <c r="Q11" s="12"/>
      <c r="R11" s="47"/>
      <c r="S11" s="47"/>
      <c r="T11" s="47"/>
      <c r="U11" s="28"/>
      <c r="V11" s="29"/>
      <c r="W11" s="29"/>
      <c r="X11" s="41"/>
      <c r="Y11" s="42"/>
      <c r="Z11" s="43"/>
      <c r="AA11" s="28"/>
      <c r="AB11" s="44"/>
      <c r="AC11" s="26"/>
      <c r="AD11" s="26"/>
    </row>
    <row r="12" spans="1:35" ht="15" customHeight="1" outlineLevel="1" x14ac:dyDescent="0.25">
      <c r="A12" s="14" t="s">
        <v>35</v>
      </c>
      <c r="B12" s="21" t="s">
        <v>84</v>
      </c>
      <c r="C12" s="5" t="s">
        <v>78</v>
      </c>
      <c r="D12" s="5"/>
      <c r="E12" s="8" t="s">
        <v>25</v>
      </c>
      <c r="F12" s="12"/>
      <c r="G12" s="49"/>
      <c r="H12" s="55">
        <f>IF(ISNUMBER(MATCH(A12,{"Пр";"Р";"Ф"},)),MIN(F12:INDEX(F12:F$999,IFERROR(MATCH(A12,A13:A$999,),))),F12)</f>
        <v>40608</v>
      </c>
      <c r="I12" s="56" t="str">
        <f t="array" ref="I12">IF(ISNUMBER(MATCH(A12,{"Пр";"Р";"Ф"},)),IF(SUM(IF(G13:INDEX(G13:G$999,IFERROR(MATCH(A12,A13:A$999,)-1,))="",1,0))=0,MAX(G13:INDEX(G13:G$999,IFERROR(MATCH(A12,A13:A$999,)-1,))),""),G12)</f>
        <v/>
      </c>
      <c r="J12" s="51"/>
      <c r="K12" s="51"/>
      <c r="L12" s="59">
        <v>40608</v>
      </c>
      <c r="M12" s="60"/>
      <c r="N12" s="39" t="str">
        <f t="shared" si="1"/>
        <v/>
      </c>
      <c r="O12" s="39" t="str">
        <f t="shared" si="0"/>
        <v/>
      </c>
      <c r="P12" s="33"/>
      <c r="Q12" s="12"/>
      <c r="R12" s="40"/>
      <c r="S12" s="40"/>
      <c r="T12" s="27"/>
      <c r="U12" s="28"/>
      <c r="V12" s="29"/>
      <c r="W12" s="29"/>
      <c r="X12" s="41"/>
      <c r="Y12" s="42"/>
      <c r="Z12" s="43"/>
      <c r="AA12" s="28"/>
      <c r="AB12" s="44"/>
      <c r="AC12" s="26"/>
      <c r="AD12" s="26"/>
    </row>
    <row r="13" spans="1:35" s="33" customFormat="1" outlineLevel="2" x14ac:dyDescent="0.25">
      <c r="A13" s="14" t="s">
        <v>36</v>
      </c>
      <c r="B13" s="18" t="s">
        <v>85</v>
      </c>
      <c r="C13" s="3" t="s">
        <v>78</v>
      </c>
      <c r="D13" s="4" t="s">
        <v>6</v>
      </c>
      <c r="E13" s="9" t="s">
        <v>25</v>
      </c>
      <c r="F13" s="12"/>
      <c r="G13" s="12"/>
      <c r="H13" s="55">
        <f>IF(ISNUMBER(MATCH(A13,{"Пр";"Р";"Ф"},)),MIN(F13:INDEX(F13:F$999,IFERROR(MATCH(A13,A14:A$999,),))),F13)</f>
        <v>41609</v>
      </c>
      <c r="I13" s="55">
        <f t="array" ref="I13">IF(ISNUMBER(MATCH(A13,{"Пр";"Р";"Ф"},)),IF(SUM(IF(G14:INDEX(G14:G$999,IFERROR(MATCH(A13,A14:A$999,)-1,))="",1,0))=0,MAX(G14:INDEX(G14:G$999,IFERROR(MATCH(A13,A14:A$999,)-1,))),""),G13)</f>
        <v>41974</v>
      </c>
      <c r="J13" s="52"/>
      <c r="K13" s="52"/>
      <c r="L13" s="59">
        <v>41609</v>
      </c>
      <c r="M13" s="12">
        <v>41974</v>
      </c>
      <c r="N13" s="39" t="str">
        <f t="shared" si="1"/>
        <v/>
      </c>
      <c r="O13" s="39" t="str">
        <f t="shared" si="0"/>
        <v/>
      </c>
      <c r="R13" s="27"/>
      <c r="S13" s="45"/>
      <c r="T13" s="12"/>
      <c r="V13" s="29"/>
      <c r="W13" s="29"/>
      <c r="X13" s="31"/>
      <c r="Y13" s="3"/>
      <c r="Z13" s="3"/>
      <c r="AA13" s="3"/>
      <c r="AB13" s="3"/>
      <c r="AC13" s="32"/>
      <c r="AD13" s="3"/>
    </row>
    <row r="14" spans="1:35" ht="15" customHeight="1" outlineLevel="3" x14ac:dyDescent="0.25">
      <c r="A14" s="13"/>
      <c r="B14" s="20" t="s">
        <v>43</v>
      </c>
      <c r="C14" s="25" t="s">
        <v>78</v>
      </c>
      <c r="D14" s="4" t="s">
        <v>6</v>
      </c>
      <c r="E14" s="10" t="s">
        <v>25</v>
      </c>
      <c r="F14" s="49">
        <v>41609</v>
      </c>
      <c r="G14" s="49">
        <v>41974</v>
      </c>
      <c r="H14" s="55">
        <f>IF(ISNUMBER(MATCH(A14,{"Пр";"Р";"Ф"},)),MIN(F14:INDEX(F14:F$999,IFERROR(MATCH(A14,A15:A$999,),))),F14)</f>
        <v>41609</v>
      </c>
      <c r="I14" s="55">
        <f t="array" ref="I14">IF(ISNUMBER(MATCH(A14,{"Пр";"Р";"Ф"},)),IF(SUM(IF(G15:INDEX(G15:G$999,IFERROR(MATCH(A14,A15:A$999,)-1,))="",1,0))=0,MAX(G15:INDEX(G15:G$999,IFERROR(MATCH(A14,A15:A$999,)-1,))),""),G14)</f>
        <v>41974</v>
      </c>
      <c r="J14" s="51"/>
      <c r="K14" s="51"/>
      <c r="L14" s="57">
        <v>41609</v>
      </c>
      <c r="M14" s="60">
        <v>41974</v>
      </c>
      <c r="N14" s="39" t="str">
        <f t="shared" si="1"/>
        <v/>
      </c>
      <c r="O14" s="39" t="str">
        <f t="shared" si="0"/>
        <v/>
      </c>
      <c r="S14" s="47"/>
      <c r="T14" s="47"/>
      <c r="U14" s="28"/>
      <c r="V14" s="29"/>
      <c r="W14" s="29"/>
      <c r="X14" s="41"/>
      <c r="Y14" s="42"/>
      <c r="Z14" s="43"/>
      <c r="AA14" s="28"/>
      <c r="AB14" s="44"/>
      <c r="AC14" s="26"/>
      <c r="AD14" s="26"/>
    </row>
    <row r="15" spans="1:35" s="33" customFormat="1" outlineLevel="2" x14ac:dyDescent="0.25">
      <c r="A15" s="14" t="s">
        <v>36</v>
      </c>
      <c r="B15" s="22" t="s">
        <v>86</v>
      </c>
      <c r="C15" s="5" t="s">
        <v>78</v>
      </c>
      <c r="D15" s="4" t="s">
        <v>1</v>
      </c>
      <c r="E15" s="9" t="s">
        <v>25</v>
      </c>
      <c r="F15" s="12"/>
      <c r="G15" s="12"/>
      <c r="H15" s="55">
        <f>IF(ISNUMBER(MATCH(A15,{"Пр";"Р";"Ф"},)),MIN(F15:INDEX(F15:F$999,IFERROR(MATCH(A15,A16:A$999,),))),F15)</f>
        <v>40608</v>
      </c>
      <c r="I15" s="56" t="str">
        <f t="array" ref="I15">IF(ISNUMBER(MATCH(A15,{"Пр";"Р";"Ф"},)),IF(SUM(IF(G16:INDEX(G16:G$999,IFERROR(MATCH(A15,A16:A$999,)-1,))="",1,0))=0,MAX(G16:INDEX(G16:G$999,IFERROR(MATCH(A15,A16:A$999,)-1,))),""),G15)</f>
        <v/>
      </c>
      <c r="J15" s="52" t="s">
        <v>108</v>
      </c>
      <c r="K15" s="52" t="s">
        <v>115</v>
      </c>
      <c r="L15" s="61">
        <v>40608</v>
      </c>
      <c r="M15" s="12"/>
      <c r="N15" s="39" t="str">
        <f t="shared" si="1"/>
        <v/>
      </c>
      <c r="O15" s="39" t="str">
        <f t="shared" si="0"/>
        <v/>
      </c>
      <c r="X15" s="12"/>
      <c r="Y15" s="45"/>
      <c r="Z15" s="45"/>
      <c r="AA15" s="45"/>
      <c r="AB15" s="45"/>
      <c r="AC15" s="45"/>
      <c r="AD15" s="12"/>
      <c r="AE15" s="12"/>
      <c r="AF15" s="45"/>
      <c r="AI15" s="45"/>
    </row>
    <row r="16" spans="1:35" ht="15" customHeight="1" outlineLevel="3" x14ac:dyDescent="0.25">
      <c r="A16" s="13"/>
      <c r="B16" s="20" t="s">
        <v>44</v>
      </c>
      <c r="C16" s="25" t="s">
        <v>78</v>
      </c>
      <c r="D16" s="4" t="s">
        <v>1</v>
      </c>
      <c r="E16" s="10" t="s">
        <v>25</v>
      </c>
      <c r="F16" s="49">
        <v>41275</v>
      </c>
      <c r="G16" s="49">
        <v>41426</v>
      </c>
      <c r="H16" s="55">
        <f>IF(ISNUMBER(MATCH(A16,{"Пр";"Р";"Ф"},)),MIN(F16:INDEX(F16:F$999,IFERROR(MATCH(A16,A17:A$999,),))),F16)</f>
        <v>41275</v>
      </c>
      <c r="I16" s="55">
        <f t="array" ref="I16">IF(ISNUMBER(MATCH(A16,{"Пр";"Р";"Ф"},)),IF(SUM(IF(G17:INDEX(G17:G$999,IFERROR(MATCH(A16,A17:A$999,)-1,))="",1,0))=0,MAX(G17:INDEX(G17:G$999,IFERROR(MATCH(A16,A17:A$999,)-1,))),""),G16)</f>
        <v>41426</v>
      </c>
      <c r="J16" s="51"/>
      <c r="K16" s="51"/>
      <c r="L16" s="57">
        <v>41275</v>
      </c>
      <c r="M16" s="60">
        <v>41426</v>
      </c>
      <c r="N16" s="39" t="str">
        <f t="shared" si="1"/>
        <v/>
      </c>
      <c r="O16" s="39" t="str">
        <f t="shared" si="0"/>
        <v/>
      </c>
      <c r="P16" s="46"/>
      <c r="Q16" s="12"/>
      <c r="R16" s="47"/>
      <c r="S16" s="47"/>
      <c r="T16" s="47"/>
      <c r="U16" s="28"/>
      <c r="V16" s="29"/>
      <c r="W16" s="29"/>
      <c r="X16" s="41"/>
      <c r="Y16" s="42"/>
      <c r="Z16" s="43"/>
      <c r="AA16" s="28"/>
      <c r="AB16" s="44"/>
      <c r="AC16" s="26"/>
      <c r="AD16" s="26"/>
    </row>
    <row r="17" spans="1:30" ht="15" customHeight="1" outlineLevel="3" x14ac:dyDescent="0.25">
      <c r="A17" s="13"/>
      <c r="B17" s="20" t="s">
        <v>45</v>
      </c>
      <c r="C17" s="25" t="s">
        <v>78</v>
      </c>
      <c r="D17" s="4" t="s">
        <v>1</v>
      </c>
      <c r="E17" s="10" t="s">
        <v>25</v>
      </c>
      <c r="F17" s="49">
        <v>41306</v>
      </c>
      <c r="G17" s="49">
        <v>41791</v>
      </c>
      <c r="H17" s="55">
        <f>IF(ISNUMBER(MATCH(A17,{"Пр";"Р";"Ф"},)),MIN(F17:INDEX(F17:F$999,IFERROR(MATCH(A17,A18:A$999,),))),F17)</f>
        <v>41306</v>
      </c>
      <c r="I17" s="55">
        <f t="array" ref="I17">IF(ISNUMBER(MATCH(A17,{"Пр";"Р";"Ф"},)),IF(SUM(IF(G18:INDEX(G18:G$999,IFERROR(MATCH(A17,A18:A$999,)-1,))="",1,0))=0,MAX(G18:INDEX(G18:G$999,IFERROR(MATCH(A17,A18:A$999,)-1,))),""),G17)</f>
        <v>41791</v>
      </c>
      <c r="J17" s="51"/>
      <c r="K17" s="51"/>
      <c r="L17" s="57">
        <v>41306</v>
      </c>
      <c r="M17" s="60">
        <v>41791</v>
      </c>
      <c r="N17" s="39" t="str">
        <f t="shared" si="1"/>
        <v/>
      </c>
      <c r="O17" s="39" t="str">
        <f t="shared" si="0"/>
        <v/>
      </c>
      <c r="P17" s="33"/>
      <c r="Q17" s="12"/>
      <c r="R17" s="47"/>
      <c r="S17" s="47"/>
      <c r="T17" s="47"/>
      <c r="U17" s="28"/>
      <c r="V17" s="29"/>
      <c r="W17" s="29"/>
      <c r="X17" s="41"/>
      <c r="Y17" s="42"/>
      <c r="Z17" s="43"/>
      <c r="AA17" s="28"/>
      <c r="AB17" s="44"/>
      <c r="AC17" s="26"/>
      <c r="AD17" s="26"/>
    </row>
    <row r="18" spans="1:30" ht="15" customHeight="1" outlineLevel="3" x14ac:dyDescent="0.25">
      <c r="A18" s="13"/>
      <c r="B18" s="20" t="s">
        <v>46</v>
      </c>
      <c r="C18" s="25" t="s">
        <v>78</v>
      </c>
      <c r="D18" s="4" t="s">
        <v>1</v>
      </c>
      <c r="E18" s="10" t="s">
        <v>25</v>
      </c>
      <c r="F18" s="49">
        <v>40695</v>
      </c>
      <c r="G18" s="49"/>
      <c r="H18" s="55">
        <f>IF(ISNUMBER(MATCH(A18,{"Пр";"Р";"Ф"},)),MIN(F18:INDEX(F18:F$999,IFERROR(MATCH(A18,A19:A$999,),))),F18)</f>
        <v>40695</v>
      </c>
      <c r="I18" s="55">
        <f t="array" ref="I18">IF(ISNUMBER(MATCH(A18,{"Пр";"Р";"Ф"},)),IF(SUM(IF(G19:INDEX(G19:G$999,IFERROR(MATCH(A18,A19:A$999,)-1,))="",1,0))=0,MAX(G19:INDEX(G19:G$999,IFERROR(MATCH(A18,A19:A$999,)-1,))),""),G18)</f>
        <v>0</v>
      </c>
      <c r="J18" s="51"/>
      <c r="K18" s="51"/>
      <c r="L18" s="57">
        <v>40695</v>
      </c>
      <c r="M18" s="60"/>
      <c r="N18" s="39" t="str">
        <f t="shared" si="1"/>
        <v/>
      </c>
      <c r="O18" s="39" t="str">
        <f t="shared" si="0"/>
        <v/>
      </c>
      <c r="P18" s="12"/>
      <c r="Q18" s="12"/>
      <c r="R18" s="47"/>
      <c r="S18" s="47"/>
      <c r="T18" s="47"/>
      <c r="U18" s="28"/>
      <c r="V18" s="29"/>
      <c r="W18" s="29"/>
      <c r="X18" s="41"/>
      <c r="Y18" s="42"/>
      <c r="Z18" s="43"/>
      <c r="AA18" s="28"/>
      <c r="AB18" s="44"/>
      <c r="AC18" s="26"/>
      <c r="AD18" s="26"/>
    </row>
    <row r="19" spans="1:30" ht="15" customHeight="1" outlineLevel="3" x14ac:dyDescent="0.25">
      <c r="A19" s="13"/>
      <c r="B19" s="20" t="s">
        <v>47</v>
      </c>
      <c r="C19" s="25" t="s">
        <v>78</v>
      </c>
      <c r="D19" s="4" t="s">
        <v>1</v>
      </c>
      <c r="E19" s="10" t="s">
        <v>25</v>
      </c>
      <c r="F19" s="49">
        <v>41091</v>
      </c>
      <c r="G19" s="49" t="s">
        <v>31</v>
      </c>
      <c r="H19" s="55">
        <f>IF(ISNUMBER(MATCH(A19,{"Пр";"Р";"Ф"},)),MIN(F19:INDEX(F19:F$999,IFERROR(MATCH(A19,A20:A$999,),))),F19)</f>
        <v>41091</v>
      </c>
      <c r="I19" s="55" t="str">
        <f t="array" ref="I19">IF(ISNUMBER(MATCH(A19,{"Пр";"Р";"Ф"},)),IF(SUM(IF(G20:INDEX(G20:G$999,IFERROR(MATCH(A19,A20:A$999,)-1,))="",1,0))=0,MAX(G20:INDEX(G20:G$999,IFERROR(MATCH(A19,A20:A$999,)-1,))),""),G19)</f>
        <v xml:space="preserve">   </v>
      </c>
      <c r="J19" s="51"/>
      <c r="K19" s="51"/>
      <c r="L19" s="57">
        <v>41091</v>
      </c>
      <c r="M19" s="60" t="s">
        <v>31</v>
      </c>
      <c r="N19" s="39" t="str">
        <f t="shared" si="1"/>
        <v/>
      </c>
      <c r="O19" s="39" t="str">
        <f t="shared" si="0"/>
        <v/>
      </c>
      <c r="P19" s="46"/>
      <c r="Q19" s="12"/>
      <c r="R19" s="47"/>
      <c r="S19" s="47"/>
      <c r="T19" s="47"/>
      <c r="U19" s="28"/>
      <c r="V19" s="29"/>
      <c r="W19" s="29"/>
      <c r="X19" s="41"/>
      <c r="Y19" s="42"/>
      <c r="Z19" s="43"/>
      <c r="AA19" s="28"/>
      <c r="AB19" s="44"/>
      <c r="AC19" s="26"/>
      <c r="AD19" s="26"/>
    </row>
    <row r="20" spans="1:30" ht="15" customHeight="1" outlineLevel="3" x14ac:dyDescent="0.25">
      <c r="A20" s="13"/>
      <c r="B20" s="20" t="s">
        <v>48</v>
      </c>
      <c r="C20" s="25" t="s">
        <v>78</v>
      </c>
      <c r="D20" s="4" t="s">
        <v>1</v>
      </c>
      <c r="E20" s="10" t="s">
        <v>25</v>
      </c>
      <c r="F20" s="49">
        <v>41091</v>
      </c>
      <c r="G20" s="49"/>
      <c r="H20" s="55">
        <f>IF(ISNUMBER(MATCH(A20,{"Пр";"Р";"Ф"},)),MIN(F20:INDEX(F20:F$999,IFERROR(MATCH(A20,A21:A$999,),))),F20)</f>
        <v>41091</v>
      </c>
      <c r="I20" s="55">
        <f t="array" ref="I20">IF(ISNUMBER(MATCH(A20,{"Пр";"Р";"Ф"},)),IF(SUM(IF(G21:INDEX(G21:G$999,IFERROR(MATCH(A20,A21:A$999,)-1,))="",1,0))=0,MAX(G21:INDEX(G21:G$999,IFERROR(MATCH(A20,A21:A$999,)-1,))),""),G20)</f>
        <v>0</v>
      </c>
      <c r="J20" s="51"/>
      <c r="K20" s="51"/>
      <c r="L20" s="57">
        <v>41091</v>
      </c>
      <c r="M20" s="60"/>
      <c r="N20" s="39" t="str">
        <f t="shared" si="1"/>
        <v/>
      </c>
      <c r="O20" s="39" t="str">
        <f t="shared" si="0"/>
        <v/>
      </c>
      <c r="P20" s="12"/>
      <c r="Q20" s="12"/>
      <c r="R20" s="47"/>
      <c r="S20" s="47"/>
      <c r="T20" s="47"/>
      <c r="U20" s="28"/>
      <c r="V20" s="29"/>
      <c r="W20" s="29"/>
      <c r="X20" s="41"/>
      <c r="Y20" s="42"/>
      <c r="Z20" s="43"/>
      <c r="AA20" s="28"/>
      <c r="AB20" s="44"/>
      <c r="AC20" s="26"/>
      <c r="AD20" s="26"/>
    </row>
    <row r="21" spans="1:30" ht="15" customHeight="1" outlineLevel="3" x14ac:dyDescent="0.25">
      <c r="A21" s="13" t="s">
        <v>37</v>
      </c>
      <c r="B21" s="23" t="s">
        <v>49</v>
      </c>
      <c r="C21" s="25" t="s">
        <v>78</v>
      </c>
      <c r="D21" s="6" t="s">
        <v>1</v>
      </c>
      <c r="E21" s="10" t="s">
        <v>25</v>
      </c>
      <c r="F21" s="49">
        <v>40608</v>
      </c>
      <c r="G21" s="49"/>
      <c r="H21" s="55">
        <f>IF(ISNUMBER(MATCH(A21,{"Пр";"Р";"Ф"},)),MIN(F21:INDEX(F21:F$999,IFERROR(MATCH(A21,A22:A$999,),))),F21)</f>
        <v>40608</v>
      </c>
      <c r="I21" s="55">
        <f t="array" ref="I21">IF(ISNUMBER(MATCH(A21,{"Пр";"Р";"Ф"},)),IF(SUM(IF(G22:INDEX(G22:G$999,IFERROR(MATCH(A21,A22:A$999,)-1,))="",1,0))=0,MAX(G22:INDEX(G22:G$999,IFERROR(MATCH(A21,A22:A$999,)-1,))),""),G21)</f>
        <v>0</v>
      </c>
      <c r="J21" s="51"/>
      <c r="K21" s="51"/>
      <c r="L21" s="57">
        <v>40608</v>
      </c>
      <c r="M21" s="60"/>
      <c r="N21" s="39" t="str">
        <f t="shared" si="1"/>
        <v/>
      </c>
      <c r="O21" s="39" t="str">
        <f t="shared" si="0"/>
        <v/>
      </c>
      <c r="P21" s="12"/>
      <c r="Q21" s="12"/>
      <c r="R21" s="40"/>
      <c r="S21" s="48"/>
      <c r="T21" s="48"/>
      <c r="U21" s="41"/>
      <c r="V21" s="29"/>
      <c r="W21" s="29"/>
      <c r="X21" s="41"/>
      <c r="Y21" s="42"/>
      <c r="Z21" s="43"/>
      <c r="AA21" s="28"/>
      <c r="AB21" s="44"/>
      <c r="AC21" s="26"/>
      <c r="AD21" s="26"/>
    </row>
    <row r="22" spans="1:30" ht="15" customHeight="1" outlineLevel="3" x14ac:dyDescent="0.25">
      <c r="A22" s="13"/>
      <c r="B22" s="20" t="s">
        <v>50</v>
      </c>
      <c r="C22" s="25" t="s">
        <v>78</v>
      </c>
      <c r="D22" s="4" t="s">
        <v>1</v>
      </c>
      <c r="E22" s="10" t="s">
        <v>25</v>
      </c>
      <c r="F22" s="49">
        <v>40725</v>
      </c>
      <c r="G22" s="49"/>
      <c r="H22" s="55">
        <f>IF(ISNUMBER(MATCH(A22,{"Пр";"Р";"Ф"},)),MIN(F22:INDEX(F22:F$999,IFERROR(MATCH(A22,A23:A$999,),))),F22)</f>
        <v>40725</v>
      </c>
      <c r="I22" s="55">
        <f t="array" ref="I22">IF(ISNUMBER(MATCH(A22,{"Пр";"Р";"Ф"},)),IF(SUM(IF(G23:INDEX(G23:G$999,IFERROR(MATCH(A22,A23:A$999,)-1,))="",1,0))=0,MAX(G23:INDEX(G23:G$999,IFERROR(MATCH(A22,A23:A$999,)-1,))),""),G22)</f>
        <v>0</v>
      </c>
      <c r="J22" s="51"/>
      <c r="K22" s="51"/>
      <c r="L22" s="57">
        <v>40725</v>
      </c>
      <c r="M22" s="60"/>
      <c r="N22" s="39" t="str">
        <f t="shared" si="1"/>
        <v/>
      </c>
      <c r="O22" s="39" t="str">
        <f t="shared" si="0"/>
        <v/>
      </c>
      <c r="P22" s="12"/>
      <c r="Q22" s="12"/>
      <c r="R22" s="47"/>
      <c r="S22" s="48"/>
      <c r="T22" s="47"/>
      <c r="U22" s="28"/>
      <c r="V22" s="29"/>
      <c r="W22" s="29"/>
      <c r="X22" s="41"/>
      <c r="Y22" s="42"/>
      <c r="Z22" s="43"/>
      <c r="AA22" s="28"/>
      <c r="AB22" s="44"/>
      <c r="AC22" s="26"/>
      <c r="AD22" s="26"/>
    </row>
    <row r="23" spans="1:30" ht="15" customHeight="1" outlineLevel="3" x14ac:dyDescent="0.25">
      <c r="A23" s="13"/>
      <c r="B23" s="20" t="s">
        <v>51</v>
      </c>
      <c r="C23" s="25" t="s">
        <v>78</v>
      </c>
      <c r="D23" s="4" t="s">
        <v>1</v>
      </c>
      <c r="E23" s="10" t="s">
        <v>25</v>
      </c>
      <c r="F23" s="49">
        <v>41153</v>
      </c>
      <c r="G23" s="49"/>
      <c r="H23" s="55">
        <f>IF(ISNUMBER(MATCH(A23,{"Пр";"Р";"Ф"},)),MIN(F23:INDEX(F23:F$999,IFERROR(MATCH(A23,A24:A$999,),))),F23)</f>
        <v>41153</v>
      </c>
      <c r="I23" s="55">
        <f t="array" ref="I23">IF(ISNUMBER(MATCH(A23,{"Пр";"Р";"Ф"},)),IF(SUM(IF(G24:INDEX(G24:G$999,IFERROR(MATCH(A23,A24:A$999,)-1,))="",1,0))=0,MAX(G24:INDEX(G24:G$999,IFERROR(MATCH(A23,A24:A$999,)-1,))),""),G23)</f>
        <v>0</v>
      </c>
      <c r="J23" s="51"/>
      <c r="K23" s="51"/>
      <c r="L23" s="57">
        <v>41153</v>
      </c>
      <c r="M23" s="60"/>
      <c r="N23" s="39" t="str">
        <f t="shared" si="1"/>
        <v/>
      </c>
      <c r="O23" s="39" t="str">
        <f t="shared" si="0"/>
        <v/>
      </c>
      <c r="P23" s="12"/>
      <c r="Q23" s="12"/>
      <c r="R23" s="47"/>
      <c r="S23" s="48"/>
      <c r="T23" s="47"/>
      <c r="U23" s="28"/>
      <c r="V23" s="29"/>
      <c r="W23" s="29"/>
      <c r="X23" s="41"/>
      <c r="Y23" s="42"/>
      <c r="Z23" s="43"/>
      <c r="AA23" s="28"/>
      <c r="AB23" s="44"/>
      <c r="AC23" s="26"/>
      <c r="AD23" s="26"/>
    </row>
    <row r="24" spans="1:30" ht="15" customHeight="1" outlineLevel="3" x14ac:dyDescent="0.25">
      <c r="A24" s="13"/>
      <c r="B24" s="20" t="s">
        <v>52</v>
      </c>
      <c r="C24" s="25" t="s">
        <v>78</v>
      </c>
      <c r="D24" s="4" t="s">
        <v>1</v>
      </c>
      <c r="E24" s="10" t="s">
        <v>25</v>
      </c>
      <c r="F24" s="49">
        <v>40787</v>
      </c>
      <c r="G24" s="49"/>
      <c r="H24" s="55">
        <f>IF(ISNUMBER(MATCH(A24,{"Пр";"Р";"Ф"},)),MIN(F24:INDEX(F24:F$999,IFERROR(MATCH(A24,A25:A$999,),))),F24)</f>
        <v>40787</v>
      </c>
      <c r="I24" s="55">
        <f t="array" ref="I24">IF(ISNUMBER(MATCH(A24,{"Пр";"Р";"Ф"},)),IF(SUM(IF(G25:INDEX(G25:G$999,IFERROR(MATCH(A24,A25:A$999,)-1,))="",1,0))=0,MAX(G25:INDEX(G25:G$999,IFERROR(MATCH(A24,A25:A$999,)-1,))),""),G24)</f>
        <v>0</v>
      </c>
      <c r="J24" s="51"/>
      <c r="K24" s="51"/>
      <c r="L24" s="57">
        <v>40787</v>
      </c>
      <c r="M24" s="60"/>
      <c r="N24" s="39" t="str">
        <f t="shared" si="1"/>
        <v/>
      </c>
      <c r="O24" s="39" t="str">
        <f t="shared" si="0"/>
        <v/>
      </c>
      <c r="P24" s="12"/>
      <c r="Q24" s="12"/>
      <c r="R24" s="47"/>
      <c r="S24" s="48"/>
      <c r="T24" s="47"/>
      <c r="U24" s="28"/>
      <c r="V24" s="29"/>
      <c r="W24" s="29"/>
      <c r="X24" s="41"/>
      <c r="Y24" s="42"/>
      <c r="Z24" s="43"/>
      <c r="AA24" s="28"/>
      <c r="AB24" s="44"/>
      <c r="AC24" s="26"/>
      <c r="AD24" s="26"/>
    </row>
    <row r="25" spans="1:30" ht="15" customHeight="1" outlineLevel="3" x14ac:dyDescent="0.25">
      <c r="A25" s="13"/>
      <c r="B25" s="20" t="s">
        <v>53</v>
      </c>
      <c r="C25" s="25" t="s">
        <v>78</v>
      </c>
      <c r="D25" s="4" t="s">
        <v>1</v>
      </c>
      <c r="E25" s="10" t="s">
        <v>25</v>
      </c>
      <c r="F25" s="49">
        <v>41760</v>
      </c>
      <c r="G25" s="49"/>
      <c r="H25" s="55">
        <f>IF(ISNUMBER(MATCH(A25,{"Пр";"Р";"Ф"},)),MIN(F25:INDEX(F25:F$999,IFERROR(MATCH(A25,A26:A$999,),))),F25)</f>
        <v>41760</v>
      </c>
      <c r="I25" s="55">
        <f t="array" ref="I25">IF(ISNUMBER(MATCH(A25,{"Пр";"Р";"Ф"},)),IF(SUM(IF(G26:INDEX(G26:G$999,IFERROR(MATCH(A25,A26:A$999,)-1,))="",1,0))=0,MAX(G26:INDEX(G26:G$999,IFERROR(MATCH(A25,A26:A$999,)-1,))),""),G25)</f>
        <v>0</v>
      </c>
      <c r="J25" s="51"/>
      <c r="K25" s="51"/>
      <c r="L25" s="57">
        <v>41760</v>
      </c>
      <c r="M25" s="60"/>
      <c r="N25" s="39" t="str">
        <f t="shared" si="1"/>
        <v/>
      </c>
      <c r="O25" s="39" t="str">
        <f t="shared" si="0"/>
        <v/>
      </c>
      <c r="P25" s="12"/>
      <c r="Q25" s="12"/>
      <c r="R25" s="47"/>
      <c r="S25" s="48"/>
      <c r="T25" s="47"/>
      <c r="U25" s="28"/>
      <c r="V25" s="29"/>
      <c r="W25" s="29"/>
      <c r="X25" s="41"/>
      <c r="Y25" s="42"/>
      <c r="Z25" s="43"/>
      <c r="AA25" s="28"/>
      <c r="AB25" s="44"/>
      <c r="AC25" s="26"/>
      <c r="AD25" s="26"/>
    </row>
    <row r="26" spans="1:30" ht="15" customHeight="1" outlineLevel="3" x14ac:dyDescent="0.25">
      <c r="A26" s="13"/>
      <c r="B26" s="20" t="s">
        <v>54</v>
      </c>
      <c r="C26" s="25" t="s">
        <v>78</v>
      </c>
      <c r="D26" s="4" t="s">
        <v>1</v>
      </c>
      <c r="E26" s="10" t="s">
        <v>25</v>
      </c>
      <c r="F26" s="49">
        <v>41000</v>
      </c>
      <c r="G26" s="49"/>
      <c r="H26" s="55">
        <f>IF(ISNUMBER(MATCH(A26,{"Пр";"Р";"Ф"},)),MIN(F26:INDEX(F26:F$999,IFERROR(MATCH(A26,A27:A$999,),))),F26)</f>
        <v>41000</v>
      </c>
      <c r="I26" s="55">
        <f t="array" ref="I26">IF(ISNUMBER(MATCH(A26,{"Пр";"Р";"Ф"},)),IF(SUM(IF(G27:INDEX(G27:G$999,IFERROR(MATCH(A26,A27:A$999,)-1,))="",1,0))=0,MAX(G27:INDEX(G27:G$999,IFERROR(MATCH(A26,A27:A$999,)-1,))),""),G26)</f>
        <v>0</v>
      </c>
      <c r="J26" s="51"/>
      <c r="K26" s="51"/>
      <c r="L26" s="57">
        <v>41000</v>
      </c>
      <c r="M26" s="60"/>
      <c r="N26" s="39" t="str">
        <f t="shared" si="1"/>
        <v/>
      </c>
      <c r="O26" s="39" t="str">
        <f t="shared" si="0"/>
        <v/>
      </c>
      <c r="P26" s="12"/>
      <c r="Q26" s="12"/>
      <c r="R26" s="47"/>
      <c r="S26" s="48"/>
      <c r="T26" s="47"/>
      <c r="U26" s="28"/>
      <c r="V26" s="29"/>
      <c r="W26" s="29"/>
      <c r="X26" s="41"/>
      <c r="Y26" s="42"/>
      <c r="Z26" s="43"/>
      <c r="AA26" s="28"/>
      <c r="AB26" s="44"/>
      <c r="AC26" s="26"/>
      <c r="AD26" s="26"/>
    </row>
    <row r="27" spans="1:30" ht="15" customHeight="1" outlineLevel="3" x14ac:dyDescent="0.25">
      <c r="A27" s="13"/>
      <c r="B27" s="20" t="s">
        <v>55</v>
      </c>
      <c r="C27" s="25" t="s">
        <v>78</v>
      </c>
      <c r="D27" s="4" t="s">
        <v>1</v>
      </c>
      <c r="E27" s="10" t="s">
        <v>25</v>
      </c>
      <c r="F27" s="49">
        <v>40725</v>
      </c>
      <c r="G27" s="49"/>
      <c r="H27" s="55">
        <f>IF(ISNUMBER(MATCH(A27,{"Пр";"Р";"Ф"},)),MIN(F27:INDEX(F27:F$999,IFERROR(MATCH(A27,A28:A$999,),))),F27)</f>
        <v>40725</v>
      </c>
      <c r="I27" s="55">
        <f t="array" ref="I27">IF(ISNUMBER(MATCH(A27,{"Пр";"Р";"Ф"},)),IF(SUM(IF(G28:INDEX(G28:G$999,IFERROR(MATCH(A27,A28:A$999,)-1,))="",1,0))=0,MAX(G28:INDEX(G28:G$999,IFERROR(MATCH(A27,A28:A$999,)-1,))),""),G27)</f>
        <v>0</v>
      </c>
      <c r="J27" s="51"/>
      <c r="K27" s="51"/>
      <c r="L27" s="57">
        <v>40725</v>
      </c>
      <c r="M27" s="60"/>
      <c r="N27" s="39" t="str">
        <f t="shared" si="1"/>
        <v/>
      </c>
      <c r="O27" s="39" t="str">
        <f t="shared" si="0"/>
        <v/>
      </c>
      <c r="P27" s="12"/>
      <c r="Q27" s="12"/>
      <c r="R27" s="47"/>
      <c r="S27" s="47"/>
      <c r="T27" s="47"/>
      <c r="U27" s="28"/>
      <c r="V27" s="29"/>
      <c r="W27" s="29"/>
      <c r="X27" s="41"/>
      <c r="Y27" s="42"/>
      <c r="Z27" s="43"/>
      <c r="AA27" s="28"/>
      <c r="AB27" s="44"/>
      <c r="AC27" s="26"/>
      <c r="AD27" s="26"/>
    </row>
    <row r="28" spans="1:30" s="33" customFormat="1" outlineLevel="2" x14ac:dyDescent="0.25">
      <c r="A28" s="14" t="s">
        <v>36</v>
      </c>
      <c r="B28" s="22" t="s">
        <v>87</v>
      </c>
      <c r="C28" s="5" t="s">
        <v>78</v>
      </c>
      <c r="D28" s="4" t="s">
        <v>7</v>
      </c>
      <c r="E28" s="9" t="s">
        <v>25</v>
      </c>
      <c r="F28" s="12"/>
      <c r="G28" s="12"/>
      <c r="H28" s="55">
        <f>IF(ISNUMBER(MATCH(A28,{"Пр";"Р";"Ф"},)),MIN(F28:INDEX(F28:F$999,IFERROR(MATCH(A28,A29:A$999,),))),F28)</f>
        <v>40695</v>
      </c>
      <c r="I28" s="56" t="str">
        <f t="array" ref="I28">IF(ISNUMBER(MATCH(A28,{"Пр";"Р";"Ф"},)),IF(SUM(IF(G29:INDEX(G29:G$999,IFERROR(MATCH(A28,A29:A$999,)-1,))="",1,0))=0,MAX(G29:INDEX(G29:G$999,IFERROR(MATCH(A28,A29:A$999,)-1,))),""),G28)</f>
        <v/>
      </c>
      <c r="J28" s="52" t="s">
        <v>109</v>
      </c>
      <c r="K28" s="52" t="s">
        <v>116</v>
      </c>
      <c r="L28" s="61">
        <v>40695</v>
      </c>
      <c r="M28" s="12" t="s">
        <v>30</v>
      </c>
      <c r="N28" s="39" t="str">
        <f t="shared" si="1"/>
        <v/>
      </c>
      <c r="O28" s="39" t="str">
        <f t="shared" si="0"/>
        <v/>
      </c>
      <c r="R28" s="27"/>
      <c r="S28" s="27"/>
      <c r="T28" s="27"/>
      <c r="U28" s="28"/>
      <c r="V28" s="29"/>
      <c r="W28" s="29"/>
      <c r="X28" s="31"/>
      <c r="Y28" s="3"/>
      <c r="Z28" s="3"/>
      <c r="AA28" s="3"/>
      <c r="AB28" s="3"/>
      <c r="AC28" s="3"/>
      <c r="AD28" s="3"/>
    </row>
    <row r="29" spans="1:30" ht="15" customHeight="1" outlineLevel="3" x14ac:dyDescent="0.25">
      <c r="A29" s="13" t="s">
        <v>37</v>
      </c>
      <c r="B29" s="23" t="s">
        <v>56</v>
      </c>
      <c r="C29" s="25" t="s">
        <v>78</v>
      </c>
      <c r="D29" s="6" t="s">
        <v>7</v>
      </c>
      <c r="E29" s="10" t="s">
        <v>25</v>
      </c>
      <c r="F29" s="49">
        <v>41391</v>
      </c>
      <c r="G29" s="49" t="s">
        <v>30</v>
      </c>
      <c r="H29" s="55">
        <f>IF(ISNUMBER(MATCH(A29,{"Пр";"Р";"Ф"},)),MIN(F29:INDEX(F29:F$999,IFERROR(MATCH(A29,A30:A$999,),))),F29)</f>
        <v>41391</v>
      </c>
      <c r="I29" s="55" t="str">
        <f t="array" ref="I29">IF(ISNUMBER(MATCH(A29,{"Пр";"Р";"Ф"},)),IF(SUM(IF(G30:INDEX(G30:G$999,IFERROR(MATCH(A29,A30:A$999,)-1,))="",1,0))=0,MAX(G30:INDEX(G30:G$999,IFERROR(MATCH(A29,A30:A$999,)-1,))),""),G29)</f>
        <v/>
      </c>
      <c r="J29" s="51"/>
      <c r="K29" s="51"/>
      <c r="L29" s="57">
        <v>41391</v>
      </c>
      <c r="M29" s="60" t="s">
        <v>30</v>
      </c>
      <c r="N29" s="39" t="str">
        <f t="shared" si="1"/>
        <v/>
      </c>
      <c r="O29" s="39" t="str">
        <f t="shared" si="0"/>
        <v/>
      </c>
      <c r="P29" s="12"/>
      <c r="Q29" s="12"/>
      <c r="R29" s="40"/>
      <c r="S29" s="40"/>
      <c r="T29" s="40"/>
      <c r="U29" s="41"/>
      <c r="V29" s="29"/>
      <c r="W29" s="29"/>
      <c r="X29" s="41"/>
      <c r="Y29" s="42"/>
      <c r="Z29" s="43"/>
      <c r="AA29" s="28"/>
      <c r="AB29" s="44"/>
      <c r="AC29" s="26"/>
      <c r="AD29" s="26"/>
    </row>
    <row r="30" spans="1:30" ht="15" customHeight="1" outlineLevel="3" x14ac:dyDescent="0.25">
      <c r="A30" s="13"/>
      <c r="B30" s="20" t="s">
        <v>57</v>
      </c>
      <c r="C30" s="25" t="s">
        <v>78</v>
      </c>
      <c r="D30" s="4" t="s">
        <v>7</v>
      </c>
      <c r="E30" s="10" t="s">
        <v>25</v>
      </c>
      <c r="F30" s="49">
        <v>41183</v>
      </c>
      <c r="G30" s="49">
        <v>42064</v>
      </c>
      <c r="H30" s="55">
        <f>IF(ISNUMBER(MATCH(A30,{"Пр";"Р";"Ф"},)),MIN(F30:INDEX(F30:F$999,IFERROR(MATCH(A30,A31:A$999,),))),F30)</f>
        <v>41183</v>
      </c>
      <c r="I30" s="55">
        <f t="array" ref="I30">IF(ISNUMBER(MATCH(A30,{"Пр";"Р";"Ф"},)),IF(SUM(IF(G31:INDEX(G31:G$999,IFERROR(MATCH(A30,A31:A$999,)-1,))="",1,0))=0,MAX(G31:INDEX(G31:G$999,IFERROR(MATCH(A30,A31:A$999,)-1,))),""),G30)</f>
        <v>42064</v>
      </c>
      <c r="J30" s="51"/>
      <c r="K30" s="51"/>
      <c r="L30" s="57">
        <v>41183</v>
      </c>
      <c r="M30" s="60">
        <v>42064</v>
      </c>
      <c r="N30" s="39" t="str">
        <f t="shared" si="1"/>
        <v/>
      </c>
      <c r="O30" s="39" t="str">
        <f t="shared" si="0"/>
        <v/>
      </c>
      <c r="P30" s="12"/>
      <c r="Q30" s="12"/>
      <c r="R30" s="47"/>
      <c r="S30" s="47"/>
      <c r="T30" s="47"/>
      <c r="U30" s="28"/>
      <c r="V30" s="29"/>
      <c r="W30" s="29"/>
      <c r="X30" s="41"/>
      <c r="Y30" s="42"/>
      <c r="Z30" s="43"/>
      <c r="AA30" s="28"/>
      <c r="AB30" s="44"/>
      <c r="AC30" s="26"/>
      <c r="AD30" s="26"/>
    </row>
    <row r="31" spans="1:30" ht="15" customHeight="1" outlineLevel="3" x14ac:dyDescent="0.25">
      <c r="A31" s="13"/>
      <c r="B31" s="20" t="s">
        <v>58</v>
      </c>
      <c r="C31" s="25" t="s">
        <v>78</v>
      </c>
      <c r="D31" s="4" t="s">
        <v>7</v>
      </c>
      <c r="E31" s="10" t="s">
        <v>25</v>
      </c>
      <c r="F31" s="49">
        <v>40695</v>
      </c>
      <c r="G31" s="49">
        <v>41395</v>
      </c>
      <c r="H31" s="55">
        <f>IF(ISNUMBER(MATCH(A31,{"Пр";"Р";"Ф"},)),MIN(F31:INDEX(F31:F$999,IFERROR(MATCH(A31,A32:A$999,),))),F31)</f>
        <v>40695</v>
      </c>
      <c r="I31" s="55">
        <f t="array" ref="I31">IF(ISNUMBER(MATCH(A31,{"Пр";"Р";"Ф"},)),IF(SUM(IF(G32:INDEX(G32:G$999,IFERROR(MATCH(A31,A32:A$999,)-1,))="",1,0))=0,MAX(G32:INDEX(G32:G$999,IFERROR(MATCH(A31,A32:A$999,)-1,))),""),G31)</f>
        <v>41395</v>
      </c>
      <c r="J31" s="51"/>
      <c r="K31" s="51"/>
      <c r="L31" s="57">
        <v>40695</v>
      </c>
      <c r="M31" s="60">
        <v>41395</v>
      </c>
      <c r="N31" s="39" t="str">
        <f t="shared" si="1"/>
        <v/>
      </c>
      <c r="O31" s="39" t="str">
        <f t="shared" si="0"/>
        <v/>
      </c>
      <c r="P31" s="12"/>
      <c r="Q31" s="12"/>
      <c r="R31" s="47"/>
      <c r="S31" s="47"/>
      <c r="T31" s="47"/>
      <c r="U31" s="28"/>
      <c r="V31" s="29"/>
      <c r="W31" s="29"/>
      <c r="X31" s="41"/>
      <c r="Y31" s="42"/>
      <c r="Z31" s="43"/>
      <c r="AA31" s="28"/>
      <c r="AB31" s="44"/>
      <c r="AC31" s="26"/>
      <c r="AD31" s="26"/>
    </row>
    <row r="32" spans="1:30" s="33" customFormat="1" outlineLevel="2" x14ac:dyDescent="0.25">
      <c r="A32" s="14" t="s">
        <v>36</v>
      </c>
      <c r="B32" s="18" t="s">
        <v>88</v>
      </c>
      <c r="C32" s="3" t="s">
        <v>78</v>
      </c>
      <c r="D32" s="4" t="s">
        <v>8</v>
      </c>
      <c r="E32" s="9" t="s">
        <v>25</v>
      </c>
      <c r="F32" s="12"/>
      <c r="G32" s="12"/>
      <c r="H32" s="55">
        <f>IF(ISNUMBER(MATCH(A32,{"Пр";"Р";"Ф"},)),MIN(F32:INDEX(F32:F$999,IFERROR(MATCH(A32,A33:A$999,),))),F32)</f>
        <v>41883</v>
      </c>
      <c r="I32" s="55">
        <f t="array" ref="I32">IF(ISNUMBER(MATCH(A32,{"Пр";"Р";"Ф"},)),IF(SUM(IF(G33:INDEX(G33:G$999,IFERROR(MATCH(A32,A33:A$999,)-1,))="",1,0))=0,MAX(G33:INDEX(G33:G$999,IFERROR(MATCH(A32,A33:A$999,)-1,))),""),G32)</f>
        <v>42005</v>
      </c>
      <c r="J32" s="52"/>
      <c r="K32" s="52"/>
      <c r="L32" s="59">
        <v>41883</v>
      </c>
      <c r="M32" s="12">
        <v>42005</v>
      </c>
      <c r="N32" s="39" t="str">
        <f t="shared" si="1"/>
        <v/>
      </c>
      <c r="O32" s="39" t="str">
        <f t="shared" si="0"/>
        <v/>
      </c>
      <c r="P32" s="11"/>
      <c r="Q32" s="11"/>
      <c r="R32" s="27"/>
      <c r="S32" s="27"/>
      <c r="T32" s="27"/>
      <c r="U32" s="28"/>
      <c r="V32" s="29"/>
      <c r="W32" s="29"/>
      <c r="X32" s="31"/>
      <c r="Y32" s="3"/>
      <c r="Z32" s="3"/>
      <c r="AA32" s="3"/>
      <c r="AB32" s="3"/>
      <c r="AC32" s="32"/>
      <c r="AD32" s="3"/>
    </row>
    <row r="33" spans="1:30" ht="15" customHeight="1" outlineLevel="3" x14ac:dyDescent="0.25">
      <c r="A33" s="13"/>
      <c r="B33" s="20" t="s">
        <v>59</v>
      </c>
      <c r="C33" s="25" t="s">
        <v>78</v>
      </c>
      <c r="D33" s="4" t="s">
        <v>8</v>
      </c>
      <c r="E33" s="10" t="s">
        <v>25</v>
      </c>
      <c r="F33" s="49">
        <v>41883</v>
      </c>
      <c r="G33" s="49">
        <v>42005</v>
      </c>
      <c r="H33" s="55">
        <f>IF(ISNUMBER(MATCH(A33,{"Пр";"Р";"Ф"},)),MIN(F33:INDEX(F33:F$999,IFERROR(MATCH(A33,A34:A$999,),))),F33)</f>
        <v>41883</v>
      </c>
      <c r="I33" s="55">
        <f t="array" ref="I33">IF(ISNUMBER(MATCH(A33,{"Пр";"Р";"Ф"},)),IF(SUM(IF(G34:INDEX(G34:G$999,IFERROR(MATCH(A33,A34:A$999,)-1,))="",1,0))=0,MAX(G34:INDEX(G34:G$999,IFERROR(MATCH(A33,A34:A$999,)-1,))),""),G33)</f>
        <v>42005</v>
      </c>
      <c r="J33" s="51"/>
      <c r="K33" s="51"/>
      <c r="L33" s="57">
        <v>41883</v>
      </c>
      <c r="M33" s="60">
        <v>42005</v>
      </c>
      <c r="N33" s="39" t="str">
        <f t="shared" si="1"/>
        <v/>
      </c>
      <c r="O33" s="39" t="str">
        <f t="shared" si="0"/>
        <v/>
      </c>
      <c r="P33" s="12"/>
      <c r="Q33" s="12"/>
      <c r="R33" s="47"/>
      <c r="S33" s="47"/>
      <c r="T33" s="47"/>
      <c r="U33" s="28"/>
      <c r="V33" s="29"/>
      <c r="W33" s="29"/>
      <c r="X33" s="41"/>
      <c r="Y33" s="42"/>
      <c r="Z33" s="43"/>
      <c r="AA33" s="28"/>
      <c r="AB33" s="44"/>
      <c r="AC33" s="26"/>
      <c r="AD33" s="26"/>
    </row>
    <row r="34" spans="1:30" s="33" customFormat="1" outlineLevel="2" x14ac:dyDescent="0.25">
      <c r="A34" s="14" t="s">
        <v>36</v>
      </c>
      <c r="B34" s="18" t="s">
        <v>89</v>
      </c>
      <c r="C34" s="3" t="s">
        <v>78</v>
      </c>
      <c r="D34" s="4" t="s">
        <v>9</v>
      </c>
      <c r="E34" s="9" t="s">
        <v>25</v>
      </c>
      <c r="F34" s="12"/>
      <c r="G34" s="12"/>
      <c r="H34" s="55">
        <f>IF(ISNUMBER(MATCH(A34,{"Пр";"Р";"Ф"},)),MIN(F34:INDEX(F34:F$999,IFERROR(MATCH(A34,A35:A$999,),))),F34)</f>
        <v>40817</v>
      </c>
      <c r="I34" s="55" t="str">
        <f t="array" ref="I34">IF(ISNUMBER(MATCH(A34,{"Пр";"Р";"Ф"},)),IF(SUM(IF(G35:INDEX(G35:G$999,IFERROR(MATCH(A34,A35:A$999,)-1,))="",1,0))=0,MAX(G35:INDEX(G35:G$999,IFERROR(MATCH(A34,A35:A$999,)-1,))),""),G34)</f>
        <v/>
      </c>
      <c r="J34" s="52"/>
      <c r="K34" s="52"/>
      <c r="L34" s="59">
        <v>40817</v>
      </c>
      <c r="M34" s="12"/>
      <c r="N34" s="39" t="str">
        <f t="shared" si="1"/>
        <v/>
      </c>
      <c r="O34" s="39" t="str">
        <f t="shared" si="0"/>
        <v/>
      </c>
      <c r="P34" s="11"/>
      <c r="Q34" s="11"/>
      <c r="R34" s="27"/>
      <c r="S34" s="27"/>
      <c r="T34" s="27"/>
      <c r="U34" s="28"/>
      <c r="V34" s="29"/>
      <c r="W34" s="29"/>
      <c r="X34" s="31"/>
      <c r="Y34" s="3"/>
      <c r="Z34" s="3"/>
      <c r="AA34" s="3"/>
      <c r="AB34" s="3"/>
      <c r="AC34" s="32"/>
      <c r="AD34" s="3"/>
    </row>
    <row r="35" spans="1:30" ht="15" customHeight="1" outlineLevel="3" x14ac:dyDescent="0.25">
      <c r="A35" s="13"/>
      <c r="B35" s="19" t="s">
        <v>60</v>
      </c>
      <c r="C35" s="25" t="s">
        <v>78</v>
      </c>
      <c r="D35" s="4" t="s">
        <v>9</v>
      </c>
      <c r="E35" s="10" t="s">
        <v>25</v>
      </c>
      <c r="F35" s="49">
        <v>40817</v>
      </c>
      <c r="G35" s="49" t="s">
        <v>30</v>
      </c>
      <c r="H35" s="55">
        <f>IF(ISNUMBER(MATCH(A35,{"Пр";"Р";"Ф"},)),MIN(F35:INDEX(F35:F$999,IFERROR(MATCH(A35,A36:A$999,),))),F35)</f>
        <v>40817</v>
      </c>
      <c r="I35" s="55" t="str">
        <f t="array" ref="I35">IF(ISNUMBER(MATCH(A35,{"Пр";"Р";"Ф"},)),IF(SUM(IF(G36:INDEX(G36:G$999,IFERROR(MATCH(A35,A36:A$999,)-1,))="",1,0))=0,MAX(G36:INDEX(G36:G$999,IFERROR(MATCH(A35,A36:A$999,)-1,))),""),G35)</f>
        <v/>
      </c>
      <c r="J35" s="51"/>
      <c r="K35" s="51"/>
      <c r="L35" s="57">
        <v>40817</v>
      </c>
      <c r="M35" s="60" t="s">
        <v>30</v>
      </c>
      <c r="N35" s="39" t="str">
        <f t="shared" si="1"/>
        <v/>
      </c>
      <c r="O35" s="39" t="str">
        <f t="shared" si="0"/>
        <v/>
      </c>
      <c r="P35" s="12"/>
      <c r="Q35" s="12"/>
      <c r="R35" s="40"/>
      <c r="S35" s="40"/>
      <c r="T35" s="40"/>
      <c r="U35" s="41"/>
      <c r="V35" s="29"/>
      <c r="W35" s="29"/>
      <c r="X35" s="41"/>
      <c r="Y35" s="42"/>
      <c r="Z35" s="43"/>
      <c r="AA35" s="28"/>
      <c r="AB35" s="44"/>
      <c r="AC35" s="26"/>
      <c r="AD35" s="26"/>
    </row>
    <row r="36" spans="1:30" s="33" customFormat="1" outlineLevel="2" x14ac:dyDescent="0.25">
      <c r="A36" s="14" t="s">
        <v>36</v>
      </c>
      <c r="B36" s="18" t="s">
        <v>90</v>
      </c>
      <c r="C36" s="3" t="s">
        <v>78</v>
      </c>
      <c r="D36" s="4" t="s">
        <v>10</v>
      </c>
      <c r="E36" s="9" t="s">
        <v>25</v>
      </c>
      <c r="F36" s="12"/>
      <c r="G36" s="12"/>
      <c r="H36" s="55">
        <f>IF(ISNUMBER(MATCH(A36,{"Пр";"Р";"Ф"},)),MIN(F36:INDEX(F36:F$999,IFERROR(MATCH(A36,A37:A$999,),))),F36)</f>
        <v>40878</v>
      </c>
      <c r="I36" s="56" t="str">
        <f t="array" ref="I36">IF(ISNUMBER(MATCH(A36,{"Пр";"Р";"Ф"},)),IF(SUM(IF(G37:INDEX(G37:G$999,IFERROR(MATCH(A36,A37:A$999,)-1,))="",1,0))=0,MAX(G37:INDEX(G37:G$999,IFERROR(MATCH(A36,A37:A$999,)-1,))),""),G36)</f>
        <v/>
      </c>
      <c r="J36" s="52"/>
      <c r="K36" s="52"/>
      <c r="L36" s="61">
        <v>40878</v>
      </c>
      <c r="M36" s="12" t="s">
        <v>30</v>
      </c>
      <c r="N36" s="39" t="str">
        <f t="shared" si="1"/>
        <v/>
      </c>
      <c r="O36" s="39" t="str">
        <f t="shared" si="0"/>
        <v/>
      </c>
      <c r="P36" s="11"/>
      <c r="Q36" s="11"/>
      <c r="R36" s="27"/>
      <c r="S36" s="27"/>
      <c r="T36" s="27"/>
      <c r="U36" s="28"/>
      <c r="V36" s="29"/>
      <c r="W36" s="29"/>
      <c r="X36" s="31"/>
      <c r="Y36" s="3"/>
      <c r="Z36" s="3"/>
      <c r="AA36" s="3"/>
      <c r="AB36" s="3"/>
      <c r="AC36" s="32"/>
      <c r="AD36" s="3"/>
    </row>
    <row r="37" spans="1:30" ht="15" customHeight="1" outlineLevel="3" x14ac:dyDescent="0.25">
      <c r="A37" s="13"/>
      <c r="B37" s="19" t="s">
        <v>61</v>
      </c>
      <c r="C37" s="25" t="s">
        <v>78</v>
      </c>
      <c r="D37" s="4" t="s">
        <v>10</v>
      </c>
      <c r="E37" s="10" t="s">
        <v>25</v>
      </c>
      <c r="F37" s="49">
        <v>41153</v>
      </c>
      <c r="G37" s="49" t="s">
        <v>30</v>
      </c>
      <c r="H37" s="55">
        <f>IF(ISNUMBER(MATCH(A37,{"Пр";"Р";"Ф"},)),MIN(F37:INDEX(F37:F$999,IFERROR(MATCH(A37,A38:A$999,),))),F37)</f>
        <v>41153</v>
      </c>
      <c r="I37" s="55" t="str">
        <f t="array" ref="I37">IF(ISNUMBER(MATCH(A37,{"Пр";"Р";"Ф"},)),IF(SUM(IF(G38:INDEX(G38:G$999,IFERROR(MATCH(A37,A38:A$999,)-1,))="",1,0))=0,MAX(G38:INDEX(G38:G$999,IFERROR(MATCH(A37,A38:A$999,)-1,))),""),G37)</f>
        <v/>
      </c>
      <c r="J37" s="51"/>
      <c r="K37" s="51"/>
      <c r="L37" s="57">
        <v>41153</v>
      </c>
      <c r="M37" s="60" t="s">
        <v>30</v>
      </c>
      <c r="N37" s="39" t="str">
        <f t="shared" si="1"/>
        <v/>
      </c>
      <c r="O37" s="39" t="str">
        <f t="shared" si="0"/>
        <v/>
      </c>
      <c r="P37" s="12"/>
      <c r="Q37" s="12"/>
      <c r="R37" s="40"/>
      <c r="S37" s="40"/>
      <c r="T37" s="40"/>
      <c r="U37" s="41"/>
      <c r="V37" s="29"/>
      <c r="W37" s="29"/>
      <c r="X37" s="41"/>
      <c r="Y37" s="42"/>
      <c r="Z37" s="43"/>
      <c r="AA37" s="28"/>
      <c r="AB37" s="44"/>
      <c r="AC37" s="26"/>
      <c r="AD37" s="26"/>
    </row>
    <row r="38" spans="1:30" ht="15" customHeight="1" outlineLevel="3" x14ac:dyDescent="0.25">
      <c r="A38" s="13"/>
      <c r="B38" s="20" t="s">
        <v>62</v>
      </c>
      <c r="C38" s="25" t="s">
        <v>78</v>
      </c>
      <c r="D38" s="4" t="s">
        <v>10</v>
      </c>
      <c r="E38" s="10" t="s">
        <v>25</v>
      </c>
      <c r="F38" s="49">
        <v>40878</v>
      </c>
      <c r="G38" s="49">
        <v>41306</v>
      </c>
      <c r="H38" s="55">
        <f>IF(ISNUMBER(MATCH(A38,{"Пр";"Р";"Ф"},)),MIN(F38:INDEX(F38:F$999,IFERROR(MATCH(A38,A39:A$999,),))),F38)</f>
        <v>40878</v>
      </c>
      <c r="I38" s="55">
        <f t="array" ref="I38">IF(ISNUMBER(MATCH(A38,{"Пр";"Р";"Ф"},)),IF(SUM(IF(G39:INDEX(G39:G$999,IFERROR(MATCH(A38,A39:A$999,)-1,))="",1,0))=0,MAX(G39:INDEX(G39:G$999,IFERROR(MATCH(A38,A39:A$999,)-1,))),""),G38)</f>
        <v>41306</v>
      </c>
      <c r="J38" s="51"/>
      <c r="K38" s="51"/>
      <c r="L38" s="57">
        <v>40878</v>
      </c>
      <c r="M38" s="60">
        <v>41306</v>
      </c>
      <c r="N38" s="39" t="str">
        <f t="shared" si="1"/>
        <v/>
      </c>
      <c r="O38" s="39" t="str">
        <f t="shared" si="0"/>
        <v/>
      </c>
      <c r="P38" s="12"/>
      <c r="Q38" s="12"/>
      <c r="R38" s="47"/>
      <c r="S38" s="47"/>
      <c r="T38" s="47"/>
      <c r="U38" s="28"/>
      <c r="V38" s="29"/>
      <c r="W38" s="29"/>
      <c r="X38" s="41"/>
      <c r="Y38" s="42"/>
      <c r="Z38" s="43"/>
      <c r="AA38" s="28"/>
      <c r="AB38" s="44"/>
      <c r="AC38" s="26"/>
      <c r="AD38" s="26"/>
    </row>
    <row r="39" spans="1:30" ht="15" customHeight="1" outlineLevel="3" x14ac:dyDescent="0.25">
      <c r="A39" s="13"/>
      <c r="B39" s="20" t="s">
        <v>63</v>
      </c>
      <c r="C39" s="25" t="s">
        <v>78</v>
      </c>
      <c r="D39" s="4" t="s">
        <v>10</v>
      </c>
      <c r="E39" s="10" t="s">
        <v>25</v>
      </c>
      <c r="F39" s="49">
        <v>41760</v>
      </c>
      <c r="G39" s="49" t="s">
        <v>30</v>
      </c>
      <c r="H39" s="55">
        <f>IF(ISNUMBER(MATCH(A39,{"Пр";"Р";"Ф"},)),MIN(F39:INDEX(F39:F$999,IFERROR(MATCH(A39,A40:A$999,),))),F39)</f>
        <v>41760</v>
      </c>
      <c r="I39" s="55" t="str">
        <f t="array" ref="I39">IF(ISNUMBER(MATCH(A39,{"Пр";"Р";"Ф"},)),IF(SUM(IF(G40:INDEX(G40:G$999,IFERROR(MATCH(A39,A40:A$999,)-1,))="",1,0))=0,MAX(G40:INDEX(G40:G$999,IFERROR(MATCH(A39,A40:A$999,)-1,))),""),G39)</f>
        <v/>
      </c>
      <c r="J39" s="51"/>
      <c r="K39" s="51"/>
      <c r="L39" s="57">
        <v>41760</v>
      </c>
      <c r="M39" s="60" t="s">
        <v>30</v>
      </c>
      <c r="N39" s="39" t="str">
        <f t="shared" si="1"/>
        <v/>
      </c>
      <c r="O39" s="39" t="str">
        <f t="shared" si="0"/>
        <v/>
      </c>
      <c r="P39" s="12"/>
      <c r="Q39" s="12"/>
      <c r="R39" s="47"/>
      <c r="S39" s="47"/>
      <c r="T39" s="47"/>
      <c r="U39" s="28"/>
      <c r="V39" s="29"/>
      <c r="W39" s="29"/>
      <c r="X39" s="41"/>
      <c r="Y39" s="42"/>
      <c r="Z39" s="43"/>
      <c r="AA39" s="28"/>
      <c r="AB39" s="44"/>
      <c r="AC39" s="26"/>
      <c r="AD39" s="26"/>
    </row>
    <row r="40" spans="1:30" s="33" customFormat="1" outlineLevel="2" x14ac:dyDescent="0.25">
      <c r="A40" s="14" t="s">
        <v>36</v>
      </c>
      <c r="B40" s="18" t="s">
        <v>91</v>
      </c>
      <c r="C40" s="3" t="s">
        <v>78</v>
      </c>
      <c r="D40" s="4" t="s">
        <v>11</v>
      </c>
      <c r="E40" s="9" t="s">
        <v>25</v>
      </c>
      <c r="F40" s="12"/>
      <c r="G40" s="12"/>
      <c r="H40" s="55">
        <f>IF(ISNUMBER(MATCH(A40,{"Пр";"Р";"Ф"},)),MIN(F40:INDEX(F40:F$999,IFERROR(MATCH(A40,A41:A$999,),))),F40)</f>
        <v>41061</v>
      </c>
      <c r="I40" s="55" t="str">
        <f t="array" ref="I40">IF(ISNUMBER(MATCH(A40,{"Пр";"Р";"Ф"},)),IF(SUM(IF(G41:INDEX(G41:G$999,IFERROR(MATCH(A40,A41:A$999,)-1,))="",1,0))=0,MAX(G41:INDEX(G41:G$999,IFERROR(MATCH(A40,A41:A$999,)-1,))),""),G40)</f>
        <v/>
      </c>
      <c r="J40" s="52"/>
      <c r="K40" s="52"/>
      <c r="L40" s="59">
        <v>41061</v>
      </c>
      <c r="M40" s="12"/>
      <c r="N40" s="39" t="str">
        <f t="shared" si="1"/>
        <v/>
      </c>
      <c r="O40" s="39" t="str">
        <f>IF(I40&lt;&gt;M40,"ошибка","")</f>
        <v/>
      </c>
      <c r="P40" s="11"/>
      <c r="Q40" s="11"/>
      <c r="R40" s="27"/>
      <c r="S40" s="27"/>
      <c r="T40" s="27"/>
      <c r="U40" s="28"/>
      <c r="V40" s="29"/>
      <c r="W40" s="29"/>
      <c r="X40" s="31"/>
      <c r="Y40" s="3"/>
      <c r="Z40" s="3"/>
      <c r="AA40" s="3"/>
      <c r="AB40" s="3"/>
      <c r="AC40" s="32"/>
      <c r="AD40" s="3"/>
    </row>
    <row r="41" spans="1:30" ht="15" customHeight="1" outlineLevel="3" x14ac:dyDescent="0.25">
      <c r="A41" s="13"/>
      <c r="B41" s="19" t="s">
        <v>64</v>
      </c>
      <c r="C41" s="25" t="s">
        <v>78</v>
      </c>
      <c r="D41" s="4" t="s">
        <v>11</v>
      </c>
      <c r="E41" s="10" t="s">
        <v>25</v>
      </c>
      <c r="F41" s="49">
        <v>41061</v>
      </c>
      <c r="G41" s="49" t="s">
        <v>30</v>
      </c>
      <c r="H41" s="55">
        <f>IF(ISNUMBER(MATCH(A41,{"Пр";"Р";"Ф"},)),MIN(F41:INDEX(F41:F$999,IFERROR(MATCH(A41,A42:A$999,),))),F41)</f>
        <v>41061</v>
      </c>
      <c r="I41" s="55" t="str">
        <f t="array" ref="I41">IF(ISNUMBER(MATCH(A41,{"Пр";"Р";"Ф"},)),IF(SUM(IF(G42:INDEX(G42:G$999,IFERROR(MATCH(A41,A42:A$999,)-1,))="",1,0))=0,MAX(G42:INDEX(G42:G$999,IFERROR(MATCH(A41,A42:A$999,)-1,))),""),G41)</f>
        <v/>
      </c>
      <c r="J41" s="51"/>
      <c r="K41" s="51"/>
      <c r="L41" s="57">
        <v>41061</v>
      </c>
      <c r="M41" s="60" t="s">
        <v>30</v>
      </c>
      <c r="N41" s="39" t="str">
        <f t="shared" si="1"/>
        <v/>
      </c>
      <c r="O41" s="39" t="str">
        <f t="shared" si="0"/>
        <v/>
      </c>
      <c r="P41" s="12"/>
      <c r="Q41" s="12"/>
      <c r="R41" s="40"/>
      <c r="S41" s="40"/>
      <c r="T41" s="40"/>
      <c r="U41" s="41"/>
      <c r="V41" s="29"/>
      <c r="W41" s="29"/>
      <c r="X41" s="41"/>
      <c r="Y41" s="42"/>
      <c r="Z41" s="43"/>
      <c r="AA41" s="28"/>
      <c r="AB41" s="44"/>
      <c r="AC41" s="26"/>
      <c r="AD41" s="26"/>
    </row>
    <row r="42" spans="1:30" s="33" customFormat="1" outlineLevel="2" x14ac:dyDescent="0.25">
      <c r="A42" s="14" t="s">
        <v>36</v>
      </c>
      <c r="B42" s="18" t="s">
        <v>92</v>
      </c>
      <c r="C42" s="3" t="s">
        <v>78</v>
      </c>
      <c r="D42" s="4" t="s">
        <v>12</v>
      </c>
      <c r="E42" s="9" t="s">
        <v>25</v>
      </c>
      <c r="F42" s="12"/>
      <c r="G42" s="12"/>
      <c r="H42" s="55">
        <f>IF(ISNUMBER(MATCH(A42,{"Пр";"Р";"Ф"},)),MIN(F42:INDEX(F42:F$999,IFERROR(MATCH(A42,A43:A$999,),))),F42)</f>
        <v>40969</v>
      </c>
      <c r="I42" s="55" t="str">
        <f t="array" ref="I42">IF(ISNUMBER(MATCH(A42,{"Пр";"Р";"Ф"},)),IF(SUM(IF(G43:INDEX(G43:G$999,IFERROR(MATCH(A42,A43:A$999,)-1,))="",1,0))=0,MAX(G43:INDEX(G43:G$999,IFERROR(MATCH(A42,A43:A$999,)-1,))),""),G42)</f>
        <v/>
      </c>
      <c r="J42" s="52"/>
      <c r="K42" s="52"/>
      <c r="L42" s="59">
        <v>40969</v>
      </c>
      <c r="M42" s="12"/>
      <c r="N42" s="39" t="str">
        <f t="shared" si="1"/>
        <v/>
      </c>
      <c r="O42" s="39" t="str">
        <f t="shared" si="0"/>
        <v/>
      </c>
      <c r="P42" s="11"/>
      <c r="Q42" s="11"/>
      <c r="R42" s="27"/>
      <c r="S42" s="27"/>
      <c r="T42" s="27"/>
      <c r="U42" s="28"/>
      <c r="V42" s="29"/>
      <c r="W42" s="29"/>
      <c r="X42" s="31"/>
      <c r="Y42" s="3"/>
      <c r="Z42" s="3"/>
      <c r="AA42" s="3"/>
      <c r="AB42" s="3"/>
      <c r="AC42" s="32"/>
      <c r="AD42" s="3"/>
    </row>
    <row r="43" spans="1:30" ht="15" customHeight="1" outlineLevel="3" x14ac:dyDescent="0.25">
      <c r="A43" s="13"/>
      <c r="B43" s="19" t="s">
        <v>65</v>
      </c>
      <c r="C43" s="25" t="s">
        <v>78</v>
      </c>
      <c r="D43" s="4" t="s">
        <v>12</v>
      </c>
      <c r="E43" s="10" t="s">
        <v>25</v>
      </c>
      <c r="F43" s="49">
        <v>40969</v>
      </c>
      <c r="G43" s="49" t="s">
        <v>30</v>
      </c>
      <c r="H43" s="55">
        <f>IF(ISNUMBER(MATCH(A43,{"Пр";"Р";"Ф"},)),MIN(F43:INDEX(F43:F$999,IFERROR(MATCH(A43,A44:A$999,),))),F43)</f>
        <v>40969</v>
      </c>
      <c r="I43" s="55" t="str">
        <f t="array" ref="I43">IF(ISNUMBER(MATCH(A43,{"Пр";"Р";"Ф"},)),IF(SUM(IF(G44:INDEX(G44:G$999,IFERROR(MATCH(A43,A44:A$999,)-1,))="",1,0))=0,MAX(G44:INDEX(G44:G$999,IFERROR(MATCH(A43,A44:A$999,)-1,))),""),G43)</f>
        <v/>
      </c>
      <c r="J43" s="51"/>
      <c r="K43" s="51"/>
      <c r="L43" s="57">
        <v>40969</v>
      </c>
      <c r="M43" s="60" t="s">
        <v>30</v>
      </c>
      <c r="N43" s="39" t="str">
        <f t="shared" si="1"/>
        <v/>
      </c>
      <c r="O43" s="39" t="str">
        <f t="shared" si="0"/>
        <v/>
      </c>
      <c r="P43" s="12"/>
      <c r="Q43" s="12"/>
      <c r="R43" s="40"/>
      <c r="S43" s="40"/>
      <c r="T43" s="40"/>
      <c r="U43" s="41"/>
      <c r="V43" s="29"/>
      <c r="W43" s="29"/>
      <c r="X43" s="41"/>
      <c r="Y43" s="42"/>
      <c r="Z43" s="43"/>
      <c r="AA43" s="28"/>
      <c r="AB43" s="44"/>
      <c r="AC43" s="26"/>
      <c r="AD43" s="26"/>
    </row>
    <row r="44" spans="1:30" s="33" customFormat="1" outlineLevel="2" x14ac:dyDescent="0.25">
      <c r="A44" s="14" t="s">
        <v>36</v>
      </c>
      <c r="B44" s="18" t="s">
        <v>93</v>
      </c>
      <c r="C44" s="3" t="s">
        <v>78</v>
      </c>
      <c r="D44" s="4" t="s">
        <v>13</v>
      </c>
      <c r="E44" s="9" t="s">
        <v>25</v>
      </c>
      <c r="F44" s="12"/>
      <c r="G44" s="12"/>
      <c r="H44" s="55">
        <f>IF(ISNUMBER(MATCH(A44,{"Пр";"Р";"Ф"},)),MIN(F44:INDEX(F44:F$999,IFERROR(MATCH(A44,A45:A$999,),))),F44)</f>
        <v>41518</v>
      </c>
      <c r="I44" s="55">
        <f t="array" ref="I44">IF(ISNUMBER(MATCH(A44,{"Пр";"Р";"Ф"},)),IF(SUM(IF(G45:INDEX(G45:G$999,IFERROR(MATCH(A44,A45:A$999,)-1,))="",1,0))=0,MAX(G45:INDEX(G45:G$999,IFERROR(MATCH(A44,A45:A$999,)-1,))),""),G44)</f>
        <v>41671</v>
      </c>
      <c r="J44" s="52"/>
      <c r="K44" s="52"/>
      <c r="L44" s="59">
        <v>41518</v>
      </c>
      <c r="M44" s="12">
        <v>41671</v>
      </c>
      <c r="N44" s="39" t="str">
        <f t="shared" si="1"/>
        <v/>
      </c>
      <c r="O44" s="39" t="str">
        <f t="shared" si="0"/>
        <v/>
      </c>
      <c r="P44" s="11"/>
      <c r="Q44" s="11"/>
      <c r="R44" s="27"/>
      <c r="S44" s="27"/>
      <c r="T44" s="27"/>
      <c r="U44" s="28"/>
      <c r="V44" s="29"/>
      <c r="W44" s="29"/>
      <c r="X44" s="31"/>
      <c r="Y44" s="3"/>
      <c r="Z44" s="3"/>
      <c r="AA44" s="3"/>
      <c r="AB44" s="3"/>
      <c r="AC44" s="32"/>
      <c r="AD44" s="3"/>
    </row>
    <row r="45" spans="1:30" ht="15" customHeight="1" outlineLevel="3" x14ac:dyDescent="0.25">
      <c r="A45" s="13"/>
      <c r="B45" s="20" t="s">
        <v>66</v>
      </c>
      <c r="C45" s="25" t="s">
        <v>78</v>
      </c>
      <c r="D45" s="4" t="s">
        <v>13</v>
      </c>
      <c r="E45" s="10" t="s">
        <v>25</v>
      </c>
      <c r="F45" s="49">
        <v>41518</v>
      </c>
      <c r="G45" s="49">
        <v>41671</v>
      </c>
      <c r="H45" s="55">
        <f>IF(ISNUMBER(MATCH(A45,{"Пр";"Р";"Ф"},)),MIN(F45:INDEX(F45:F$999,IFERROR(MATCH(A45,A46:A$999,),))),F45)</f>
        <v>41518</v>
      </c>
      <c r="I45" s="55">
        <f t="array" ref="I45">IF(ISNUMBER(MATCH(A45,{"Пр";"Р";"Ф"},)),IF(SUM(IF(G46:INDEX(G46:G$999,IFERROR(MATCH(A45,A46:A$999,)-1,))="",1,0))=0,MAX(G46:INDEX(G46:G$999,IFERROR(MATCH(A45,A46:A$999,)-1,))),""),G45)</f>
        <v>41671</v>
      </c>
      <c r="J45" s="51"/>
      <c r="K45" s="51"/>
      <c r="L45" s="57">
        <v>41518</v>
      </c>
      <c r="M45" s="60">
        <v>41671</v>
      </c>
      <c r="N45" s="39" t="str">
        <f t="shared" si="1"/>
        <v/>
      </c>
      <c r="O45" s="39" t="str">
        <f t="shared" si="0"/>
        <v/>
      </c>
      <c r="P45" s="12"/>
      <c r="Q45" s="12"/>
      <c r="R45" s="47"/>
      <c r="S45" s="47"/>
      <c r="T45" s="47"/>
      <c r="U45" s="28"/>
      <c r="V45" s="29"/>
      <c r="W45" s="29"/>
      <c r="X45" s="41"/>
      <c r="Y45" s="42"/>
      <c r="Z45" s="43"/>
      <c r="AA45" s="28"/>
      <c r="AB45" s="44"/>
      <c r="AC45" s="26"/>
      <c r="AD45" s="26"/>
    </row>
    <row r="46" spans="1:30" s="33" customFormat="1" outlineLevel="2" x14ac:dyDescent="0.25">
      <c r="A46" s="14" t="s">
        <v>36</v>
      </c>
      <c r="B46" s="18" t="s">
        <v>94</v>
      </c>
      <c r="C46" s="3" t="s">
        <v>78</v>
      </c>
      <c r="D46" s="4" t="s">
        <v>14</v>
      </c>
      <c r="E46" s="9" t="s">
        <v>25</v>
      </c>
      <c r="F46" s="12"/>
      <c r="G46" s="12"/>
      <c r="H46" s="55">
        <f>IF(ISNUMBER(MATCH(A46,{"Пр";"Р";"Ф"},)),MIN(F46:INDEX(F46:F$999,IFERROR(MATCH(A46,A47:A$999,),))),F46)</f>
        <v>40878</v>
      </c>
      <c r="I46" s="55" t="str">
        <f t="array" ref="I46">IF(ISNUMBER(MATCH(A46,{"Пр";"Р";"Ф"},)),IF(SUM(IF(G47:INDEX(G47:G$999,IFERROR(MATCH(A46,A47:A$999,)-1,))="",1,0))=0,MAX(G47:INDEX(G47:G$999,IFERROR(MATCH(A46,A47:A$999,)-1,))),""),G46)</f>
        <v/>
      </c>
      <c r="J46" s="52"/>
      <c r="K46" s="52"/>
      <c r="L46" s="59">
        <v>40878</v>
      </c>
      <c r="M46" s="12"/>
      <c r="N46" s="39" t="str">
        <f t="shared" si="1"/>
        <v/>
      </c>
      <c r="O46" s="39" t="str">
        <f t="shared" si="0"/>
        <v/>
      </c>
      <c r="P46" s="11"/>
      <c r="Q46" s="11"/>
      <c r="R46" s="27"/>
      <c r="S46" s="27"/>
      <c r="T46" s="27"/>
      <c r="U46" s="28"/>
      <c r="V46" s="29"/>
      <c r="W46" s="29"/>
      <c r="X46" s="31"/>
      <c r="Y46" s="3"/>
      <c r="Z46" s="3"/>
      <c r="AA46" s="3"/>
      <c r="AB46" s="3"/>
      <c r="AC46" s="32"/>
      <c r="AD46" s="3"/>
    </row>
    <row r="47" spans="1:30" ht="15" customHeight="1" outlineLevel="3" x14ac:dyDescent="0.25">
      <c r="A47" s="13"/>
      <c r="B47" s="19" t="s">
        <v>67</v>
      </c>
      <c r="C47" s="25" t="s">
        <v>78</v>
      </c>
      <c r="D47" s="4" t="s">
        <v>14</v>
      </c>
      <c r="E47" s="10" t="s">
        <v>25</v>
      </c>
      <c r="F47" s="49">
        <v>40878</v>
      </c>
      <c r="G47" s="49" t="s">
        <v>30</v>
      </c>
      <c r="H47" s="55">
        <f>IF(ISNUMBER(MATCH(A47,{"Пр";"Р";"Ф"},)),MIN(F47:INDEX(F47:F$999,IFERROR(MATCH(A47,A48:A$999,),))),F47)</f>
        <v>40878</v>
      </c>
      <c r="I47" s="55" t="str">
        <f t="array" ref="I47">IF(ISNUMBER(MATCH(A47,{"Пр";"Р";"Ф"},)),IF(SUM(IF(G48:INDEX(G48:G$999,IFERROR(MATCH(A47,A48:A$999,)-1,))="",1,0))=0,MAX(G48:INDEX(G48:G$999,IFERROR(MATCH(A47,A48:A$999,)-1,))),""),G47)</f>
        <v/>
      </c>
      <c r="J47" s="51"/>
      <c r="K47" s="51"/>
      <c r="L47" s="57">
        <v>40878</v>
      </c>
      <c r="M47" s="60"/>
      <c r="N47" s="39" t="str">
        <f t="shared" si="1"/>
        <v/>
      </c>
      <c r="O47" s="39" t="str">
        <f t="shared" si="0"/>
        <v/>
      </c>
      <c r="P47" s="12"/>
      <c r="Q47" s="12"/>
      <c r="R47" s="40"/>
      <c r="S47" s="40"/>
      <c r="T47" s="40"/>
      <c r="U47" s="41"/>
      <c r="V47" s="29"/>
      <c r="W47" s="29"/>
      <c r="X47" s="41"/>
      <c r="Y47" s="42"/>
      <c r="Z47" s="43"/>
      <c r="AA47" s="28"/>
      <c r="AB47" s="44"/>
      <c r="AC47" s="26"/>
      <c r="AD47" s="26"/>
    </row>
    <row r="48" spans="1:30" s="33" customFormat="1" outlineLevel="2" x14ac:dyDescent="0.25">
      <c r="A48" s="14" t="s">
        <v>36</v>
      </c>
      <c r="B48" s="18" t="s">
        <v>95</v>
      </c>
      <c r="C48" s="3" t="s">
        <v>78</v>
      </c>
      <c r="D48" s="4" t="s">
        <v>15</v>
      </c>
      <c r="E48" s="9" t="s">
        <v>25</v>
      </c>
      <c r="F48" s="12"/>
      <c r="G48" s="12"/>
      <c r="H48" s="55">
        <f>IF(ISNUMBER(MATCH(A48,{"Пр";"Р";"Ф"},)),MIN(F48:INDEX(F48:F$999,IFERROR(MATCH(A48,A49:A$999,),))),F48)</f>
        <v>41518</v>
      </c>
      <c r="I48" s="55" t="str">
        <f t="array" ref="I48">IF(ISNUMBER(MATCH(A48,{"Пр";"Р";"Ф"},)),IF(SUM(IF(G49:INDEX(G49:G$999,IFERROR(MATCH(A48,A49:A$999,)-1,))="",1,0))=0,MAX(G49:INDEX(G49:G$999,IFERROR(MATCH(A48,A49:A$999,)-1,))),""),G48)</f>
        <v/>
      </c>
      <c r="J48" s="52"/>
      <c r="K48" s="52"/>
      <c r="L48" s="59">
        <v>41518</v>
      </c>
      <c r="M48" s="12"/>
      <c r="N48" s="39" t="str">
        <f t="shared" si="1"/>
        <v/>
      </c>
      <c r="O48" s="39" t="str">
        <f t="shared" si="0"/>
        <v/>
      </c>
      <c r="P48" s="11"/>
      <c r="Q48" s="11"/>
      <c r="R48" s="27"/>
      <c r="S48" s="27"/>
      <c r="T48" s="27"/>
      <c r="U48" s="28"/>
      <c r="V48" s="29"/>
      <c r="W48" s="29"/>
      <c r="X48" s="31"/>
      <c r="Y48" s="3"/>
      <c r="Z48" s="3"/>
      <c r="AA48" s="3"/>
      <c r="AB48" s="3"/>
      <c r="AC48" s="32"/>
      <c r="AD48" s="3"/>
    </row>
    <row r="49" spans="1:30" ht="15" customHeight="1" outlineLevel="3" x14ac:dyDescent="0.25">
      <c r="A49" s="13"/>
      <c r="B49" s="19" t="s">
        <v>68</v>
      </c>
      <c r="C49" s="25" t="s">
        <v>78</v>
      </c>
      <c r="D49" s="4" t="s">
        <v>15</v>
      </c>
      <c r="E49" s="10" t="s">
        <v>25</v>
      </c>
      <c r="F49" s="49">
        <v>41518</v>
      </c>
      <c r="G49" s="49" t="s">
        <v>30</v>
      </c>
      <c r="H49" s="55">
        <f>IF(ISNUMBER(MATCH(A49,{"Пр";"Р";"Ф"},)),MIN(F49:INDEX(F49:F$999,IFERROR(MATCH(A49,A50:A$999,),))),F49)</f>
        <v>41518</v>
      </c>
      <c r="I49" s="55" t="str">
        <f t="array" ref="I49">IF(ISNUMBER(MATCH(A49,{"Пр";"Р";"Ф"},)),IF(SUM(IF(G50:INDEX(G50:G$999,IFERROR(MATCH(A49,A50:A$999,)-1,))="",1,0))=0,MAX(G50:INDEX(G50:G$999,IFERROR(MATCH(A49,A50:A$999,)-1,))),""),G49)</f>
        <v/>
      </c>
      <c r="J49" s="51"/>
      <c r="K49" s="51"/>
      <c r="L49" s="57">
        <v>41518</v>
      </c>
      <c r="M49" s="60"/>
      <c r="N49" s="39" t="str">
        <f t="shared" si="1"/>
        <v/>
      </c>
      <c r="O49" s="39" t="str">
        <f t="shared" si="0"/>
        <v/>
      </c>
      <c r="P49" s="12"/>
      <c r="Q49" s="12"/>
      <c r="R49" s="40"/>
      <c r="S49" s="40"/>
      <c r="T49" s="40"/>
      <c r="U49" s="41"/>
      <c r="V49" s="29"/>
      <c r="W49" s="29"/>
      <c r="X49" s="41"/>
      <c r="Y49" s="42"/>
      <c r="Z49" s="43"/>
      <c r="AA49" s="28"/>
      <c r="AB49" s="44"/>
      <c r="AC49" s="26"/>
      <c r="AD49" s="26"/>
    </row>
    <row r="50" spans="1:30" s="33" customFormat="1" outlineLevel="2" x14ac:dyDescent="0.25">
      <c r="A50" s="14" t="s">
        <v>36</v>
      </c>
      <c r="B50" s="18" t="s">
        <v>96</v>
      </c>
      <c r="C50" s="3" t="s">
        <v>78</v>
      </c>
      <c r="D50" s="4" t="s">
        <v>16</v>
      </c>
      <c r="E50" s="9" t="s">
        <v>25</v>
      </c>
      <c r="F50" s="12"/>
      <c r="G50" s="12"/>
      <c r="H50" s="55">
        <f>IF(ISNUMBER(MATCH(A50,{"Пр";"Р";"Ф"},)),MIN(F50:INDEX(F50:F$999,IFERROR(MATCH(A50,A51:A$999,),))),F50)</f>
        <v>41671</v>
      </c>
      <c r="I50" s="55" t="str">
        <f t="array" ref="I50">IF(ISNUMBER(MATCH(A50,{"Пр";"Р";"Ф"},)),IF(SUM(IF(G51:INDEX(G51:G$999,IFERROR(MATCH(A50,A51:A$999,)-1,))="",1,0))=0,MAX(G51:INDEX(G51:G$999,IFERROR(MATCH(A50,A51:A$999,)-1,))),""),G50)</f>
        <v/>
      </c>
      <c r="J50" s="52"/>
      <c r="K50" s="52"/>
      <c r="L50" s="59">
        <v>41671</v>
      </c>
      <c r="M50" s="12"/>
      <c r="N50" s="39" t="str">
        <f t="shared" si="1"/>
        <v/>
      </c>
      <c r="O50" s="39" t="str">
        <f t="shared" si="0"/>
        <v/>
      </c>
      <c r="P50" s="11"/>
      <c r="Q50" s="11"/>
      <c r="R50" s="27"/>
      <c r="S50" s="27"/>
      <c r="T50" s="27"/>
      <c r="U50" s="28"/>
      <c r="V50" s="29"/>
      <c r="W50" s="29"/>
      <c r="X50" s="31"/>
      <c r="Y50" s="3"/>
      <c r="Z50" s="3"/>
      <c r="AA50" s="3"/>
      <c r="AB50" s="3"/>
      <c r="AC50" s="32"/>
      <c r="AD50" s="3"/>
    </row>
    <row r="51" spans="1:30" ht="15" customHeight="1" outlineLevel="3" x14ac:dyDescent="0.25">
      <c r="A51" s="13"/>
      <c r="B51" s="19" t="s">
        <v>69</v>
      </c>
      <c r="C51" s="25" t="s">
        <v>78</v>
      </c>
      <c r="D51" s="4" t="s">
        <v>16</v>
      </c>
      <c r="E51" s="10" t="s">
        <v>25</v>
      </c>
      <c r="F51" s="49">
        <v>41671</v>
      </c>
      <c r="G51" s="49" t="s">
        <v>30</v>
      </c>
      <c r="H51" s="55">
        <f>IF(ISNUMBER(MATCH(A51,{"Пр";"Р";"Ф"},)),MIN(F51:INDEX(F51:F$999,IFERROR(MATCH(A51,A52:A$999,),))),F51)</f>
        <v>41671</v>
      </c>
      <c r="I51" s="55" t="str">
        <f t="array" ref="I51">IF(ISNUMBER(MATCH(A51,{"Пр";"Р";"Ф"},)),IF(SUM(IF(G52:INDEX(G52:G$999,IFERROR(MATCH(A51,A52:A$999,)-1,))="",1,0))=0,MAX(G52:INDEX(G52:G$999,IFERROR(MATCH(A51,A52:A$999,)-1,))),""),G51)</f>
        <v/>
      </c>
      <c r="J51" s="51"/>
      <c r="K51" s="51"/>
      <c r="L51" s="57">
        <v>41671</v>
      </c>
      <c r="M51" s="60"/>
      <c r="N51" s="39" t="str">
        <f t="shared" si="1"/>
        <v/>
      </c>
      <c r="O51" s="39" t="str">
        <f t="shared" si="0"/>
        <v/>
      </c>
      <c r="P51" s="12"/>
      <c r="Q51" s="12"/>
      <c r="R51" s="40"/>
      <c r="S51" s="40"/>
      <c r="T51" s="40"/>
      <c r="U51" s="41"/>
      <c r="V51" s="29"/>
      <c r="W51" s="29"/>
      <c r="X51" s="41"/>
      <c r="Y51" s="42"/>
      <c r="Z51" s="43"/>
      <c r="AA51" s="28"/>
      <c r="AB51" s="44"/>
      <c r="AC51" s="26"/>
      <c r="AD51" s="26"/>
    </row>
    <row r="52" spans="1:30" s="33" customFormat="1" outlineLevel="2" x14ac:dyDescent="0.25">
      <c r="A52" s="14" t="s">
        <v>36</v>
      </c>
      <c r="B52" s="18" t="s">
        <v>97</v>
      </c>
      <c r="C52" s="3" t="s">
        <v>78</v>
      </c>
      <c r="D52" s="4" t="s">
        <v>17</v>
      </c>
      <c r="E52" s="9" t="s">
        <v>25</v>
      </c>
      <c r="F52" s="12"/>
      <c r="G52" s="12"/>
      <c r="H52" s="55">
        <f>IF(ISNUMBER(MATCH(A52,{"Пр";"Р";"Ф"},)),MIN(F52:INDEX(F52:F$999,IFERROR(MATCH(A52,A53:A$999,),))),F52)</f>
        <v>41487</v>
      </c>
      <c r="I52" s="55" t="str">
        <f t="array" ref="I52">IF(ISNUMBER(MATCH(A52,{"Пр";"Р";"Ф"},)),IF(SUM(IF(G53:INDEX(G53:G$999,IFERROR(MATCH(A52,A53:A$999,)-1,))="",1,0))=0,MAX(G53:INDEX(G53:G$999,IFERROR(MATCH(A52,A53:A$999,)-1,))),""),G52)</f>
        <v/>
      </c>
      <c r="J52" s="52"/>
      <c r="K52" s="52"/>
      <c r="L52" s="59">
        <v>41487</v>
      </c>
      <c r="M52" s="12"/>
      <c r="N52" s="39" t="str">
        <f t="shared" si="1"/>
        <v/>
      </c>
      <c r="O52" s="39" t="str">
        <f t="shared" si="0"/>
        <v/>
      </c>
      <c r="P52" s="11"/>
      <c r="Q52" s="11"/>
      <c r="R52" s="27"/>
      <c r="S52" s="27"/>
      <c r="T52" s="27"/>
      <c r="U52" s="28"/>
      <c r="V52" s="29"/>
      <c r="W52" s="29"/>
      <c r="X52" s="31"/>
      <c r="Y52" s="3"/>
      <c r="Z52" s="3"/>
      <c r="AA52" s="3"/>
      <c r="AB52" s="3"/>
      <c r="AC52" s="32"/>
      <c r="AD52" s="3"/>
    </row>
    <row r="53" spans="1:30" ht="15" customHeight="1" outlineLevel="3" x14ac:dyDescent="0.25">
      <c r="A53" s="13"/>
      <c r="B53" s="19" t="s">
        <v>70</v>
      </c>
      <c r="C53" s="25" t="s">
        <v>78</v>
      </c>
      <c r="D53" s="4" t="s">
        <v>17</v>
      </c>
      <c r="E53" s="10" t="s">
        <v>25</v>
      </c>
      <c r="F53" s="49">
        <v>41487</v>
      </c>
      <c r="G53" s="49" t="s">
        <v>30</v>
      </c>
      <c r="H53" s="55">
        <f>IF(ISNUMBER(MATCH(A53,{"Пр";"Р";"Ф"},)),MIN(F53:INDEX(F53:F$999,IFERROR(MATCH(A53,A54:A$999,),))),F53)</f>
        <v>41487</v>
      </c>
      <c r="I53" s="55" t="str">
        <f t="array" ref="I53">IF(ISNUMBER(MATCH(A53,{"Пр";"Р";"Ф"},)),IF(SUM(IF(G54:INDEX(G54:G$999,IFERROR(MATCH(A53,A54:A$999,)-1,))="",1,0))=0,MAX(G54:INDEX(G54:G$999,IFERROR(MATCH(A53,A54:A$999,)-1,))),""),G53)</f>
        <v/>
      </c>
      <c r="J53" s="51"/>
      <c r="K53" s="51"/>
      <c r="L53" s="57">
        <v>41487</v>
      </c>
      <c r="M53" s="60"/>
      <c r="N53" s="39" t="str">
        <f t="shared" si="1"/>
        <v/>
      </c>
      <c r="O53" s="39" t="str">
        <f t="shared" si="0"/>
        <v/>
      </c>
      <c r="P53" s="12"/>
      <c r="Q53" s="12"/>
      <c r="R53" s="40"/>
      <c r="S53" s="40"/>
      <c r="T53" s="40"/>
      <c r="U53" s="41"/>
      <c r="V53" s="29"/>
      <c r="W53" s="29"/>
      <c r="X53" s="41"/>
      <c r="Y53" s="42"/>
      <c r="Z53" s="43"/>
      <c r="AA53" s="28"/>
      <c r="AB53" s="44"/>
      <c r="AC53" s="26"/>
      <c r="AD53" s="26"/>
    </row>
    <row r="54" spans="1:30" s="33" customFormat="1" outlineLevel="2" x14ac:dyDescent="0.25">
      <c r="A54" s="14" t="s">
        <v>36</v>
      </c>
      <c r="B54" s="18" t="s">
        <v>98</v>
      </c>
      <c r="C54" s="3" t="s">
        <v>78</v>
      </c>
      <c r="D54" s="4" t="s">
        <v>18</v>
      </c>
      <c r="E54" s="9" t="s">
        <v>25</v>
      </c>
      <c r="F54" s="12"/>
      <c r="G54" s="12"/>
      <c r="H54" s="55">
        <f>IF(ISNUMBER(MATCH(A54,{"Пр";"Р";"Ф"},)),MIN(F54:INDEX(F54:F$999,IFERROR(MATCH(A54,A55:A$999,),))),F54)</f>
        <v>41640</v>
      </c>
      <c r="I54" s="55" t="str">
        <f t="array" ref="I54">IF(ISNUMBER(MATCH(A54,{"Пр";"Р";"Ф"},)),IF(SUM(IF(G55:INDEX(G55:G$999,IFERROR(MATCH(A54,A55:A$999,)-1,))="",1,0))=0,MAX(G55:INDEX(G55:G$999,IFERROR(MATCH(A54,A55:A$999,)-1,))),""),G54)</f>
        <v/>
      </c>
      <c r="J54" s="52"/>
      <c r="K54" s="52"/>
      <c r="L54" s="59">
        <v>41640</v>
      </c>
      <c r="M54" s="12"/>
      <c r="N54" s="39" t="str">
        <f t="shared" si="1"/>
        <v/>
      </c>
      <c r="O54" s="39" t="str">
        <f t="shared" si="0"/>
        <v/>
      </c>
      <c r="P54" s="11"/>
      <c r="Q54" s="11"/>
      <c r="R54" s="27"/>
      <c r="S54" s="27"/>
      <c r="T54" s="27"/>
      <c r="U54" s="28"/>
      <c r="V54" s="29"/>
      <c r="W54" s="29"/>
      <c r="X54" s="31"/>
      <c r="Y54" s="3"/>
      <c r="Z54" s="3"/>
      <c r="AA54" s="3"/>
      <c r="AB54" s="3"/>
      <c r="AC54" s="32"/>
      <c r="AD54" s="3"/>
    </row>
    <row r="55" spans="1:30" ht="15" customHeight="1" outlineLevel="3" x14ac:dyDescent="0.25">
      <c r="A55" s="13"/>
      <c r="B55" s="19" t="s">
        <v>71</v>
      </c>
      <c r="C55" s="25" t="s">
        <v>78</v>
      </c>
      <c r="D55" s="4" t="s">
        <v>18</v>
      </c>
      <c r="E55" s="10" t="s">
        <v>25</v>
      </c>
      <c r="F55" s="49">
        <v>41640</v>
      </c>
      <c r="G55" s="49" t="s">
        <v>30</v>
      </c>
      <c r="H55" s="55">
        <f>IF(ISNUMBER(MATCH(A55,{"Пр";"Р";"Ф"},)),MIN(F55:INDEX(F55:F$999,IFERROR(MATCH(A55,A56:A$999,),))),F55)</f>
        <v>41640</v>
      </c>
      <c r="I55" s="55" t="str">
        <f t="array" ref="I55">IF(ISNUMBER(MATCH(A55,{"Пр";"Р";"Ф"},)),IF(SUM(IF(G56:INDEX(G56:G$999,IFERROR(MATCH(A55,A56:A$999,)-1,))="",1,0))=0,MAX(G56:INDEX(G56:G$999,IFERROR(MATCH(A55,A56:A$999,)-1,))),""),G55)</f>
        <v/>
      </c>
      <c r="J55" s="51"/>
      <c r="K55" s="51"/>
      <c r="L55" s="57">
        <v>41640</v>
      </c>
      <c r="M55" s="60"/>
      <c r="N55" s="39" t="str">
        <f t="shared" si="1"/>
        <v/>
      </c>
      <c r="O55" s="39" t="str">
        <f t="shared" si="0"/>
        <v/>
      </c>
      <c r="P55" s="12"/>
      <c r="Q55" s="12"/>
      <c r="R55" s="40"/>
      <c r="S55" s="40"/>
      <c r="T55" s="40"/>
      <c r="U55" s="41"/>
      <c r="V55" s="29"/>
      <c r="W55" s="29"/>
      <c r="X55" s="41"/>
      <c r="Y55" s="42"/>
      <c r="Z55" s="43"/>
      <c r="AA55" s="28"/>
      <c r="AB55" s="44"/>
      <c r="AC55" s="26"/>
      <c r="AD55" s="26"/>
    </row>
    <row r="56" spans="1:30" s="33" customFormat="1" outlineLevel="2" x14ac:dyDescent="0.25">
      <c r="A56" s="14" t="s">
        <v>36</v>
      </c>
      <c r="B56" s="18" t="s">
        <v>99</v>
      </c>
      <c r="C56" s="3" t="s">
        <v>78</v>
      </c>
      <c r="D56" s="4" t="s">
        <v>19</v>
      </c>
      <c r="E56" s="9" t="s">
        <v>25</v>
      </c>
      <c r="F56" s="12"/>
      <c r="G56" s="12"/>
      <c r="H56" s="55">
        <f>IF(ISNUMBER(MATCH(A56,{"Пр";"Р";"Ф"},)),MIN(F56:INDEX(F56:F$999,IFERROR(MATCH(A56,A57:A$999,),))),F56)</f>
        <v>41244</v>
      </c>
      <c r="I56" s="55" t="str">
        <f t="array" ref="I56">IF(ISNUMBER(MATCH(A56,{"Пр";"Р";"Ф"},)),IF(SUM(IF(G57:INDEX(G57:G$999,IFERROR(MATCH(A56,A57:A$999,)-1,))="",1,0))=0,MAX(G57:INDEX(G57:G$999,IFERROR(MATCH(A56,A57:A$999,)-1,))),""),G56)</f>
        <v/>
      </c>
      <c r="J56" s="52"/>
      <c r="K56" s="52"/>
      <c r="L56" s="59">
        <v>41244</v>
      </c>
      <c r="M56" s="12"/>
      <c r="N56" s="39" t="str">
        <f t="shared" si="1"/>
        <v/>
      </c>
      <c r="O56" s="39" t="str">
        <f t="shared" si="0"/>
        <v/>
      </c>
      <c r="P56" s="11"/>
      <c r="Q56" s="11"/>
      <c r="R56" s="27"/>
      <c r="S56" s="27"/>
      <c r="T56" s="27"/>
      <c r="U56" s="28"/>
      <c r="V56" s="29"/>
      <c r="W56" s="29"/>
      <c r="X56" s="31"/>
      <c r="Y56" s="3"/>
      <c r="Z56" s="3"/>
      <c r="AA56" s="3"/>
      <c r="AB56" s="3"/>
      <c r="AC56" s="32"/>
      <c r="AD56" s="3"/>
    </row>
    <row r="57" spans="1:30" ht="15" customHeight="1" outlineLevel="3" x14ac:dyDescent="0.25">
      <c r="A57" s="13"/>
      <c r="B57" s="19" t="s">
        <v>72</v>
      </c>
      <c r="C57" s="25" t="s">
        <v>78</v>
      </c>
      <c r="D57" s="4" t="s">
        <v>19</v>
      </c>
      <c r="E57" s="10" t="s">
        <v>25</v>
      </c>
      <c r="F57" s="49">
        <v>41244</v>
      </c>
      <c r="G57" s="49" t="s">
        <v>30</v>
      </c>
      <c r="H57" s="55">
        <f>IF(ISNUMBER(MATCH(A57,{"Пр";"Р";"Ф"},)),MIN(F57:INDEX(F57:F$999,IFERROR(MATCH(A57,A58:A$999,),))),F57)</f>
        <v>41244</v>
      </c>
      <c r="I57" s="55" t="str">
        <f t="array" ref="I57">IF(ISNUMBER(MATCH(A57,{"Пр";"Р";"Ф"},)),IF(SUM(IF(G58:INDEX(G58:G$999,IFERROR(MATCH(A57,A58:A$999,)-1,))="",1,0))=0,MAX(G58:INDEX(G58:G$999,IFERROR(MATCH(A57,A58:A$999,)-1,))),""),G57)</f>
        <v/>
      </c>
      <c r="J57" s="51"/>
      <c r="K57" s="51"/>
      <c r="L57" s="57">
        <v>41244</v>
      </c>
      <c r="M57" s="60"/>
      <c r="N57" s="39" t="str">
        <f t="shared" si="1"/>
        <v/>
      </c>
      <c r="O57" s="39" t="str">
        <f t="shared" si="0"/>
        <v/>
      </c>
      <c r="P57" s="12"/>
      <c r="Q57" s="12"/>
      <c r="R57" s="40"/>
      <c r="S57" s="40"/>
      <c r="T57" s="40"/>
      <c r="U57" s="41"/>
      <c r="V57" s="29"/>
      <c r="W57" s="29"/>
      <c r="X57" s="41"/>
      <c r="Y57" s="42"/>
      <c r="Z57" s="43"/>
      <c r="AA57" s="28"/>
      <c r="AB57" s="44"/>
      <c r="AC57" s="26"/>
      <c r="AD57" s="26"/>
    </row>
    <row r="58" spans="1:30" s="33" customFormat="1" outlineLevel="2" x14ac:dyDescent="0.25">
      <c r="A58" s="14" t="s">
        <v>36</v>
      </c>
      <c r="B58" s="18" t="s">
        <v>100</v>
      </c>
      <c r="C58" s="3" t="s">
        <v>78</v>
      </c>
      <c r="D58" s="4" t="s">
        <v>20</v>
      </c>
      <c r="E58" s="9" t="s">
        <v>25</v>
      </c>
      <c r="F58" s="12"/>
      <c r="G58" s="12"/>
      <c r="H58" s="55">
        <f>IF(ISNUMBER(MATCH(A58,{"Пр";"Р";"Ф"},)),MIN(F58:INDEX(F58:F$999,IFERROR(MATCH(A58,A59:A$999,),))),F58)</f>
        <v>40848</v>
      </c>
      <c r="I58" s="55" t="str">
        <f t="array" ref="I58">IF(ISNUMBER(MATCH(A58,{"Пр";"Р";"Ф"},)),IF(SUM(IF(G59:INDEX(G59:G$999,IFERROR(MATCH(A58,A59:A$999,)-1,))="",1,0))=0,MAX(G59:INDEX(G59:G$999,IFERROR(MATCH(A58,A59:A$999,)-1,))),""),G58)</f>
        <v/>
      </c>
      <c r="J58" s="52"/>
      <c r="K58" s="52"/>
      <c r="L58" s="59">
        <v>40848</v>
      </c>
      <c r="M58" s="12"/>
      <c r="N58" s="39" t="str">
        <f t="shared" si="1"/>
        <v/>
      </c>
      <c r="O58" s="39" t="str">
        <f t="shared" si="0"/>
        <v/>
      </c>
      <c r="P58" s="11"/>
      <c r="Q58" s="11"/>
      <c r="R58" s="27"/>
      <c r="S58" s="27"/>
      <c r="T58" s="27"/>
      <c r="U58" s="28"/>
      <c r="V58" s="29"/>
      <c r="W58" s="29"/>
      <c r="X58" s="31"/>
      <c r="Y58" s="3"/>
      <c r="Z58" s="3"/>
      <c r="AA58" s="3"/>
      <c r="AB58" s="3"/>
      <c r="AC58" s="32"/>
      <c r="AD58" s="3"/>
    </row>
    <row r="59" spans="1:30" ht="15" customHeight="1" outlineLevel="3" x14ac:dyDescent="0.25">
      <c r="A59" s="13"/>
      <c r="B59" s="19" t="s">
        <v>73</v>
      </c>
      <c r="C59" s="25" t="s">
        <v>78</v>
      </c>
      <c r="D59" s="4" t="s">
        <v>20</v>
      </c>
      <c r="E59" s="10" t="s">
        <v>25</v>
      </c>
      <c r="F59" s="49">
        <v>40848</v>
      </c>
      <c r="G59" s="49" t="s">
        <v>30</v>
      </c>
      <c r="H59" s="55">
        <f>IF(ISNUMBER(MATCH(A59,{"Пр";"Р";"Ф"},)),MIN(F59:INDEX(F59:F$999,IFERROR(MATCH(A59,A60:A$999,),))),F59)</f>
        <v>40848</v>
      </c>
      <c r="I59" s="55" t="str">
        <f t="array" ref="I59">IF(ISNUMBER(MATCH(A59,{"Пр";"Р";"Ф"},)),IF(SUM(IF(G60:INDEX(G60:G$999,IFERROR(MATCH(A59,A60:A$999,)-1,))="",1,0))=0,MAX(G60:INDEX(G60:G$999,IFERROR(MATCH(A59,A60:A$999,)-1,))),""),G59)</f>
        <v/>
      </c>
      <c r="J59" s="51"/>
      <c r="K59" s="51"/>
      <c r="L59" s="57">
        <v>40848</v>
      </c>
      <c r="M59" s="60"/>
      <c r="N59" s="39" t="str">
        <f t="shared" si="1"/>
        <v/>
      </c>
      <c r="O59" s="39" t="str">
        <f t="shared" si="0"/>
        <v/>
      </c>
      <c r="P59" s="12"/>
      <c r="Q59" s="12"/>
      <c r="R59" s="40"/>
      <c r="S59" s="40"/>
      <c r="T59" s="40"/>
      <c r="U59" s="41"/>
      <c r="V59" s="29"/>
      <c r="W59" s="29"/>
      <c r="X59" s="41"/>
      <c r="Y59" s="42"/>
      <c r="Z59" s="43"/>
      <c r="AA59" s="28"/>
      <c r="AB59" s="44"/>
      <c r="AC59" s="26"/>
      <c r="AD59" s="26"/>
    </row>
    <row r="60" spans="1:30" ht="15" customHeight="1" outlineLevel="1" x14ac:dyDescent="0.25">
      <c r="A60" s="14" t="s">
        <v>35</v>
      </c>
      <c r="B60" s="17" t="s">
        <v>101</v>
      </c>
      <c r="C60" s="3" t="s">
        <v>78</v>
      </c>
      <c r="D60" s="3"/>
      <c r="E60" s="8" t="s">
        <v>26</v>
      </c>
      <c r="F60" s="12"/>
      <c r="G60" s="49"/>
      <c r="H60" s="55">
        <f>IF(ISNUMBER(MATCH(A60,{"Пр";"Р";"Ф"},)),MIN(F60:INDEX(F60:F$999,IFERROR(MATCH(A60,A61:A$999,),))),F60)</f>
        <v>40969</v>
      </c>
      <c r="I60" s="55" t="str">
        <f t="array" ref="I60">IF(ISNUMBER(MATCH(A60,{"Пр";"Р";"Ф"},)),IF(SUM(IF(G61:INDEX(G61:G$999,IFERROR(MATCH(A60,A61:A$999,)-1,))="",1,0))=0,MAX(G61:INDEX(G61:G$999,IFERROR(MATCH(A60,A61:A$999,)-1,))),""),G60)</f>
        <v/>
      </c>
      <c r="J60" s="51"/>
      <c r="K60" s="51"/>
      <c r="L60" s="59">
        <v>40969</v>
      </c>
      <c r="M60" s="12"/>
      <c r="N60" s="39" t="str">
        <f t="shared" si="1"/>
        <v/>
      </c>
      <c r="O60" s="39" t="str">
        <f t="shared" si="0"/>
        <v/>
      </c>
      <c r="P60" s="12"/>
      <c r="Q60" s="12"/>
      <c r="R60" s="40"/>
      <c r="S60" s="40"/>
      <c r="T60" s="27"/>
      <c r="U60" s="28"/>
      <c r="V60" s="29"/>
      <c r="W60" s="29"/>
      <c r="X60" s="41"/>
      <c r="Y60" s="42"/>
      <c r="Z60" s="43"/>
      <c r="AA60" s="28"/>
      <c r="AB60" s="44"/>
      <c r="AC60" s="26"/>
      <c r="AD60" s="26"/>
    </row>
    <row r="61" spans="1:30" s="33" customFormat="1" outlineLevel="2" x14ac:dyDescent="0.25">
      <c r="A61" s="14" t="s">
        <v>36</v>
      </c>
      <c r="B61" s="18" t="s">
        <v>102</v>
      </c>
      <c r="C61" s="3" t="s">
        <v>78</v>
      </c>
      <c r="D61" s="4" t="s">
        <v>21</v>
      </c>
      <c r="E61" s="9" t="s">
        <v>26</v>
      </c>
      <c r="F61" s="12"/>
      <c r="G61" s="12"/>
      <c r="H61" s="55">
        <f>IF(ISNUMBER(MATCH(A61,{"Пр";"Р";"Ф"},)),MIN(F61:INDEX(F61:F$999,IFERROR(MATCH(A61,A62:A$999,),))),F61)</f>
        <v>40969</v>
      </c>
      <c r="I61" s="55" t="str">
        <f t="array" ref="I61">IF(ISNUMBER(MATCH(A61,{"Пр";"Р";"Ф"},)),IF(SUM(IF(G62:INDEX(G62:G$999,IFERROR(MATCH(A61,A62:A$999,)-1,))="",1,0))=0,MAX(G62:INDEX(G62:G$999,IFERROR(MATCH(A61,A62:A$999,)-1,))),""),G61)</f>
        <v/>
      </c>
      <c r="J61" s="52"/>
      <c r="K61" s="52"/>
      <c r="L61" s="59">
        <v>40969</v>
      </c>
      <c r="M61" s="12"/>
      <c r="N61" s="39" t="str">
        <f t="shared" si="1"/>
        <v/>
      </c>
      <c r="O61" s="39" t="str">
        <f t="shared" si="0"/>
        <v/>
      </c>
      <c r="P61" s="11"/>
      <c r="Q61" s="11"/>
      <c r="R61" s="27"/>
      <c r="S61" s="27"/>
      <c r="T61" s="27"/>
      <c r="U61" s="28"/>
      <c r="V61" s="29"/>
      <c r="W61" s="29"/>
      <c r="X61" s="31"/>
      <c r="Y61" s="3"/>
      <c r="Z61" s="3"/>
      <c r="AA61" s="3"/>
      <c r="AB61" s="3"/>
      <c r="AC61" s="32"/>
      <c r="AD61" s="3"/>
    </row>
    <row r="62" spans="1:30" ht="15" customHeight="1" outlineLevel="3" x14ac:dyDescent="0.25">
      <c r="A62" s="13"/>
      <c r="B62" s="19" t="s">
        <v>74</v>
      </c>
      <c r="C62" s="25" t="s">
        <v>78</v>
      </c>
      <c r="D62" s="4" t="s">
        <v>21</v>
      </c>
      <c r="E62" s="10" t="s">
        <v>26</v>
      </c>
      <c r="F62" s="49">
        <v>40969</v>
      </c>
      <c r="G62" s="49" t="s">
        <v>30</v>
      </c>
      <c r="H62" s="55">
        <f>IF(ISNUMBER(MATCH(A62,{"Пр";"Р";"Ф"},)),MIN(F62:INDEX(F62:F$999,IFERROR(MATCH(A62,A63:A$999,),))),F62)</f>
        <v>40969</v>
      </c>
      <c r="I62" s="55" t="str">
        <f t="array" ref="I62">IF(ISNUMBER(MATCH(A62,{"Пр";"Р";"Ф"},)),IF(SUM(IF(G63:INDEX(G63:G$999,IFERROR(MATCH(A62,A63:A$999,)-1,))="",1,0))=0,MAX(G63:INDEX(G63:G$999,IFERROR(MATCH(A62,A63:A$999,)-1,))),""),G62)</f>
        <v/>
      </c>
      <c r="J62" s="51"/>
      <c r="K62" s="51"/>
      <c r="L62" s="57">
        <v>40969</v>
      </c>
      <c r="M62" s="60"/>
      <c r="N62" s="39" t="str">
        <f t="shared" si="1"/>
        <v/>
      </c>
      <c r="O62" s="39" t="str">
        <f t="shared" si="0"/>
        <v/>
      </c>
      <c r="P62" s="12"/>
      <c r="Q62" s="12"/>
      <c r="R62" s="40"/>
      <c r="S62" s="40"/>
      <c r="T62" s="40"/>
      <c r="U62" s="41"/>
      <c r="V62" s="29"/>
      <c r="W62" s="29"/>
      <c r="X62" s="41"/>
      <c r="Y62" s="42"/>
      <c r="Z62" s="43"/>
      <c r="AA62" s="28"/>
      <c r="AB62" s="44"/>
      <c r="AC62" s="26"/>
      <c r="AD62" s="26"/>
    </row>
    <row r="63" spans="1:30" ht="15" customHeight="1" outlineLevel="1" x14ac:dyDescent="0.25">
      <c r="A63" s="14" t="s">
        <v>35</v>
      </c>
      <c r="B63" s="17" t="s">
        <v>103</v>
      </c>
      <c r="C63" s="3" t="s">
        <v>78</v>
      </c>
      <c r="D63" s="3"/>
      <c r="E63" s="8" t="s">
        <v>27</v>
      </c>
      <c r="F63" s="12"/>
      <c r="G63" s="49"/>
      <c r="H63" s="55">
        <f>IF(ISNUMBER(MATCH(A63,{"Пр";"Р";"Ф"},)),MIN(F63:INDEX(F63:F$999,IFERROR(MATCH(A63,A64:A$999,),))),F63)</f>
        <v>41091</v>
      </c>
      <c r="I63" s="56" t="str">
        <f t="array" ref="I63">IF(ISNUMBER(MATCH(A63,{"Пр";"Р";"Ф"},)),IF(SUM(IF(G64:INDEX(G64:G$999,IFERROR(MATCH(A63,A64:A$999,)-1,))="",1,0))=0,MAX(G64:INDEX(G64:G$999,IFERROR(MATCH(A63,A64:A$999,)-1,))),""),G63)</f>
        <v/>
      </c>
      <c r="J63" s="51"/>
      <c r="K63" s="51"/>
      <c r="L63" s="59">
        <v>41091</v>
      </c>
      <c r="M63" s="60" t="s">
        <v>30</v>
      </c>
      <c r="N63" s="39" t="str">
        <f t="shared" si="1"/>
        <v/>
      </c>
      <c r="O63" s="39" t="str">
        <f t="shared" si="0"/>
        <v/>
      </c>
      <c r="P63" s="12"/>
      <c r="Q63" s="12"/>
      <c r="R63" s="40"/>
      <c r="S63" s="40"/>
      <c r="T63" s="27"/>
      <c r="U63" s="28"/>
      <c r="V63" s="29"/>
      <c r="W63" s="29"/>
      <c r="X63" s="41"/>
      <c r="Y63" s="42"/>
      <c r="Z63" s="43"/>
      <c r="AA63" s="28"/>
      <c r="AB63" s="44"/>
      <c r="AC63" s="26"/>
      <c r="AD63" s="26"/>
    </row>
    <row r="64" spans="1:30" s="33" customFormat="1" outlineLevel="2" x14ac:dyDescent="0.25">
      <c r="A64" s="14" t="s">
        <v>36</v>
      </c>
      <c r="B64" s="18" t="s">
        <v>104</v>
      </c>
      <c r="C64" s="3" t="s">
        <v>78</v>
      </c>
      <c r="D64" s="4" t="s">
        <v>22</v>
      </c>
      <c r="E64" s="9" t="s">
        <v>27</v>
      </c>
      <c r="F64" s="12"/>
      <c r="G64" s="12"/>
      <c r="H64" s="55">
        <f>IF(ISNUMBER(MATCH(A64,{"Пр";"Р";"Ф"},)),MIN(F64:INDEX(F64:F$999,IFERROR(MATCH(A64,A65:A$999,),))),F64)</f>
        <v>41091</v>
      </c>
      <c r="I64" s="56" t="str">
        <f t="array" ref="I64">IF(ISNUMBER(MATCH(A64,{"Пр";"Р";"Ф"},)),IF(SUM(IF(G65:INDEX(G65:G$999,IFERROR(MATCH(A64,A65:A$999,)-1,))="",1,0))=0,MAX(G65:INDEX(G65:G$999,IFERROR(MATCH(A64,A65:A$999,)-1,))),""),G64)</f>
        <v/>
      </c>
      <c r="J64" s="52"/>
      <c r="K64" s="52"/>
      <c r="L64" s="61">
        <v>41091</v>
      </c>
      <c r="M64" s="60" t="s">
        <v>30</v>
      </c>
      <c r="N64" s="39" t="str">
        <f t="shared" si="1"/>
        <v/>
      </c>
      <c r="O64" s="39" t="str">
        <f t="shared" si="0"/>
        <v/>
      </c>
      <c r="P64" s="11"/>
      <c r="Q64" s="11"/>
      <c r="R64" s="27"/>
      <c r="S64" s="27"/>
      <c r="T64" s="27"/>
      <c r="U64" s="28"/>
      <c r="V64" s="29"/>
      <c r="W64" s="29"/>
      <c r="X64" s="31"/>
      <c r="Y64" s="3"/>
      <c r="Z64" s="3"/>
      <c r="AA64" s="3"/>
      <c r="AB64" s="3"/>
      <c r="AC64" s="32"/>
      <c r="AD64" s="3"/>
    </row>
    <row r="65" spans="1:30" ht="15" customHeight="1" outlineLevel="3" x14ac:dyDescent="0.25">
      <c r="A65" s="13"/>
      <c r="B65" s="20" t="s">
        <v>75</v>
      </c>
      <c r="C65" s="25" t="s">
        <v>78</v>
      </c>
      <c r="D65" s="4" t="s">
        <v>22</v>
      </c>
      <c r="E65" s="10" t="s">
        <v>27</v>
      </c>
      <c r="F65" s="49">
        <v>41214</v>
      </c>
      <c r="G65" s="49">
        <v>41275</v>
      </c>
      <c r="H65" s="55">
        <f>IF(ISNUMBER(MATCH(A65,{"Пр";"Р";"Ф"},)),MIN(F65:INDEX(F65:F$999,IFERROR(MATCH(A65,A66:A$999,),))),F65)</f>
        <v>41214</v>
      </c>
      <c r="I65" s="55">
        <f t="array" ref="I65">IF(ISNUMBER(MATCH(A65,{"Пр";"Р";"Ф"},)),IF(SUM(IF(G66:INDEX(G66:G$999,IFERROR(MATCH(A65,A66:A$999,)-1,))="",1,0))=0,MAX(G66:INDEX(G66:G$999,IFERROR(MATCH(A65,A66:A$999,)-1,))),""),G65)</f>
        <v>41275</v>
      </c>
      <c r="J65" s="51"/>
      <c r="K65" s="51"/>
      <c r="L65" s="57">
        <v>41214</v>
      </c>
      <c r="M65" s="60">
        <v>41275</v>
      </c>
      <c r="N65" s="39" t="str">
        <f t="shared" si="1"/>
        <v/>
      </c>
      <c r="O65" s="39" t="str">
        <f t="shared" si="0"/>
        <v/>
      </c>
      <c r="P65" s="12"/>
      <c r="Q65" s="12"/>
      <c r="R65" s="47"/>
      <c r="S65" s="47"/>
      <c r="T65" s="47"/>
      <c r="U65" s="28"/>
      <c r="V65" s="29"/>
      <c r="W65" s="29"/>
      <c r="X65" s="41"/>
      <c r="Y65" s="42"/>
      <c r="Z65" s="43"/>
      <c r="AA65" s="28"/>
      <c r="AB65" s="44"/>
      <c r="AC65" s="26"/>
      <c r="AD65" s="26"/>
    </row>
    <row r="66" spans="1:30" ht="15" customHeight="1" outlineLevel="3" x14ac:dyDescent="0.25">
      <c r="A66" s="13"/>
      <c r="B66" s="19" t="s">
        <v>76</v>
      </c>
      <c r="C66" s="25" t="s">
        <v>78</v>
      </c>
      <c r="D66" s="4" t="s">
        <v>22</v>
      </c>
      <c r="E66" s="10" t="s">
        <v>27</v>
      </c>
      <c r="F66" s="49">
        <v>41091</v>
      </c>
      <c r="G66" s="49" t="s">
        <v>30</v>
      </c>
      <c r="H66" s="55">
        <f>IF(ISNUMBER(MATCH(A66,{"Пр";"Р";"Ф"},)),MIN(F66:INDEX(F66:F$999,IFERROR(MATCH(A66,A67:A$999,),))),F66)</f>
        <v>41091</v>
      </c>
      <c r="I66" s="55" t="str">
        <f t="array" ref="I66">IF(ISNUMBER(MATCH(A66,{"Пр";"Р";"Ф"},)),IF(SUM(IF(G67:INDEX(G67:G$999,IFERROR(MATCH(A66,A67:A$999,)-1,))="",1,0))=0,MAX(G67:INDEX(G67:G$999,IFERROR(MATCH(A66,A67:A$999,)-1,))),""),G66)</f>
        <v/>
      </c>
      <c r="J66" s="51"/>
      <c r="K66" s="51"/>
      <c r="L66" s="57">
        <v>41091</v>
      </c>
      <c r="M66" s="60" t="s">
        <v>30</v>
      </c>
      <c r="N66" s="39" t="str">
        <f t="shared" si="1"/>
        <v/>
      </c>
      <c r="O66" s="39" t="str">
        <f>IF(I66&lt;&gt;M66,"ошибка","")</f>
        <v/>
      </c>
      <c r="P66" s="12"/>
      <c r="Q66" s="12"/>
      <c r="R66" s="40"/>
      <c r="S66" s="40"/>
      <c r="T66" s="40"/>
      <c r="U66" s="41"/>
      <c r="V66" s="29"/>
      <c r="W66" s="29"/>
      <c r="X66" s="41"/>
      <c r="Y66" s="42"/>
      <c r="Z66" s="43"/>
      <c r="AA66" s="28"/>
      <c r="AB66" s="44"/>
      <c r="AC66" s="26"/>
      <c r="AD66" s="26"/>
    </row>
    <row r="67" spans="1:30" s="33" customFormat="1" outlineLevel="2" x14ac:dyDescent="0.25">
      <c r="A67" s="14" t="s">
        <v>36</v>
      </c>
      <c r="B67" s="18" t="s">
        <v>105</v>
      </c>
      <c r="C67" s="3" t="s">
        <v>78</v>
      </c>
      <c r="D67" s="4" t="s">
        <v>23</v>
      </c>
      <c r="E67" s="9" t="s">
        <v>27</v>
      </c>
      <c r="F67" s="12"/>
      <c r="G67" s="12"/>
      <c r="H67" s="55">
        <f>IF(ISNUMBER(MATCH(A67,{"Пр";"Р";"Ф"},)),MIN(F67:INDEX(F67:F$999,IFERROR(MATCH(A67,A68:A$999,),))),F67)</f>
        <v>41153</v>
      </c>
      <c r="I67" s="55" t="str">
        <f t="array" ref="I67">IF(ISNUMBER(MATCH(A67,{"Пр";"Р";"Ф"},)),IF(SUM(IF(G68:INDEX(G68:G$999,IFERROR(MATCH(A67,A68:A$999,)-1,))="",1,0))=0,MAX(G68:INDEX(G68:G$999,IFERROR(MATCH(A67,A68:A$999,)-1,))),""),G67)</f>
        <v/>
      </c>
      <c r="J67" s="52"/>
      <c r="K67" s="52"/>
      <c r="L67" s="59">
        <v>41153</v>
      </c>
      <c r="M67" s="12"/>
      <c r="N67" s="39" t="str">
        <f>IF(H67&lt;&gt;L67,"ошибка","")</f>
        <v/>
      </c>
      <c r="O67" s="39" t="str">
        <f>IF(I67&lt;&gt;M67,"ошибка","")</f>
        <v/>
      </c>
      <c r="P67" s="11"/>
      <c r="Q67" s="11"/>
      <c r="R67" s="27"/>
      <c r="S67" s="27"/>
      <c r="T67" s="27"/>
      <c r="U67" s="28"/>
      <c r="V67" s="29"/>
      <c r="W67" s="29"/>
      <c r="X67" s="31"/>
      <c r="Y67" s="3"/>
      <c r="Z67" s="3"/>
      <c r="AA67" s="3"/>
      <c r="AB67" s="3"/>
      <c r="AC67" s="32"/>
      <c r="AD67" s="3"/>
    </row>
    <row r="68" spans="1:30" ht="15" customHeight="1" outlineLevel="3" x14ac:dyDescent="0.25">
      <c r="A68" s="13"/>
      <c r="B68" s="19" t="s">
        <v>77</v>
      </c>
      <c r="C68" s="25" t="s">
        <v>78</v>
      </c>
      <c r="D68" s="4" t="s">
        <v>23</v>
      </c>
      <c r="E68" s="10" t="s">
        <v>27</v>
      </c>
      <c r="F68" s="49">
        <v>41153</v>
      </c>
      <c r="G68" s="49" t="s">
        <v>30</v>
      </c>
      <c r="H68" s="55">
        <f>IF(ISNUMBER(MATCH(A68,{"Пр";"Р";"Ф"},)),MIN(F68:INDEX(F68:F$999,IFERROR(MATCH(A68,A69:A$999,),))),F68)</f>
        <v>41153</v>
      </c>
      <c r="I68" s="55" t="str">
        <f t="array" ref="I68">IF(ISNUMBER(MATCH(A68,{"Пр";"Р";"Ф"},)),IF(SUM(IF(G69:INDEX(G69:G$999,IFERROR(MATCH(A68,A69:A$999,)-1,))="",1,0))=0,MAX(G69:INDEX(G69:G$999,IFERROR(MATCH(A68,A69:A$999,)-1,))),""),G68)</f>
        <v/>
      </c>
      <c r="J68" s="51"/>
      <c r="K68" s="51"/>
      <c r="L68" s="57">
        <v>41153</v>
      </c>
      <c r="M68" s="60" t="s">
        <v>30</v>
      </c>
      <c r="N68" s="39" t="str">
        <f>IF(H68&lt;&gt;L68,"ошибка","")</f>
        <v/>
      </c>
      <c r="O68" s="39" t="str">
        <f>IF(I68&lt;&gt;M68,"ошибка","")</f>
        <v/>
      </c>
      <c r="P68" s="12"/>
      <c r="Q68" s="12"/>
      <c r="R68" s="40"/>
      <c r="S68" s="40"/>
      <c r="T68" s="40"/>
      <c r="U68" s="41"/>
      <c r="V68" s="29"/>
      <c r="W68" s="29"/>
      <c r="X68" s="41"/>
      <c r="Y68" s="42"/>
      <c r="Z68" s="43"/>
      <c r="AA68" s="28"/>
      <c r="AB68" s="44"/>
      <c r="AC68" s="26"/>
      <c r="AD68" s="26"/>
    </row>
  </sheetData>
  <autoFilter ref="A1:G68"/>
  <conditionalFormatting sqref="B63 B3 B60 B12">
    <cfRule type="duplicateValues" dxfId="29" priority="8"/>
  </conditionalFormatting>
  <conditionalFormatting sqref="E63 E3 E60 E12">
    <cfRule type="duplicateValues" dxfId="28" priority="9"/>
  </conditionalFormatting>
  <conditionalFormatting sqref="B4">
    <cfRule type="duplicateValues" dxfId="27" priority="10"/>
  </conditionalFormatting>
  <conditionalFormatting sqref="D28 D13 D6 D4 D61 D58 D56 D54 D52 D50 D48 D67 D46 D44 D42 D40 D36 D34 D10 D8 D32 D64 D15">
    <cfRule type="duplicateValues" dxfId="26" priority="11"/>
  </conditionalFormatting>
  <conditionalFormatting sqref="B61 B28 B13 B6 B58 B56 B54 B52 B50 B48 B67 B46 B44 B42 B40 B36 B34 B10 B8 B32 B64 B15">
    <cfRule type="duplicateValues" dxfId="25" priority="12"/>
  </conditionalFormatting>
  <conditionalFormatting sqref="R1">
    <cfRule type="duplicateValues" dxfId="24" priority="28"/>
  </conditionalFormatting>
  <conditionalFormatting sqref="Y1">
    <cfRule type="duplicateValues" dxfId="23" priority="27"/>
  </conditionalFormatting>
  <conditionalFormatting sqref="Z1">
    <cfRule type="duplicateValues" dxfId="22" priority="26"/>
  </conditionalFormatting>
  <conditionalFormatting sqref="L1">
    <cfRule type="duplicateValues" dxfId="21" priority="25"/>
  </conditionalFormatting>
  <conditionalFormatting sqref="T1">
    <cfRule type="duplicateValues" dxfId="20" priority="24"/>
  </conditionalFormatting>
  <conditionalFormatting sqref="S1">
    <cfRule type="duplicateValues" dxfId="19" priority="23"/>
  </conditionalFormatting>
  <conditionalFormatting sqref="V1">
    <cfRule type="duplicateValues" dxfId="18" priority="22"/>
  </conditionalFormatting>
  <conditionalFormatting sqref="AB1">
    <cfRule type="duplicateValues" dxfId="17" priority="21"/>
  </conditionalFormatting>
  <conditionalFormatting sqref="S7">
    <cfRule type="duplicateValues" dxfId="16" priority="20"/>
  </conditionalFormatting>
  <conditionalFormatting sqref="R28 R13 R6 R4 R61 R58 R56 R54 R52 R50 R48 R67 R46 R44 R42 R40 R36 R34 R10 R8 R32 R64">
    <cfRule type="duplicateValues" dxfId="15" priority="19"/>
  </conditionalFormatting>
  <conditionalFormatting sqref="X6 X13 X64 X28 X32 X8 X10 X34 X36 X40 X42 X44 X46 X67 X48 X50 X52 X54 X56 X58 X4 X61">
    <cfRule type="expression" dxfId="14" priority="18">
      <formula>V4&lt;&gt;W4</formula>
    </cfRule>
  </conditionalFormatting>
  <conditionalFormatting sqref="R65:R66 R7 R16:R27 R29:R31 R33 R9 R11:R12 R35 R37:R39 R41 R43 R45 R47 R68 R49 R51 R53 R55 R57 R59:R60 R62:R63">
    <cfRule type="duplicateValues" dxfId="13" priority="16"/>
  </conditionalFormatting>
  <conditionalFormatting sqref="Y65:Y66 Y5 Y2:Y3 Y7 Y14 Y16:Y27 Y29:Y31 Y33 Y9 Y11:Y12 Y35 Y37:Y39 Y41 Y43 Y45 Y47 Y68 Y49 Y51 Y53 Y55 Y57 Y59:Y60 Y62:Y63">
    <cfRule type="duplicateValues" dxfId="12" priority="15"/>
  </conditionalFormatting>
  <conditionalFormatting sqref="Z65:Z66 Z5 Z2:Z3 Z7 Z14 Z16:Z27 Z29:Z31 Z33 Z9 Z11:Z12 Z35 Z37:Z39 Z41 Z43 Z45 Z47 Z68 Z49 Z51 Z53 Z55 Z57 Z59:Z60 Z62:Z63">
    <cfRule type="duplicateValues" dxfId="11" priority="14"/>
  </conditionalFormatting>
  <conditionalFormatting sqref="T65:T66 T62 T14 T5 T2 T7 T16:T27 T29:T31 T33 T9 T11 T35 T37:T39 T41 T43 T45 T47 T68 T49 T51 T53 T55 T57 T59">
    <cfRule type="duplicateValues" dxfId="10" priority="30"/>
  </conditionalFormatting>
  <conditionalFormatting sqref="S3 S5 S7 S14 S65:S66 S16:S27 S29:S31 S33 S9 S11:S12 S35 S37:S39 S41 S43 S45 S47 S68 S49 S51 S53 S55 S57 S59:S60 S62:S63">
    <cfRule type="duplicateValues" dxfId="9" priority="31"/>
  </conditionalFormatting>
  <conditionalFormatting sqref="V65:V66 V62 V14 V5 V2 V7 V16:V27 V29:V31 V33 V9 V11 V35 V37:V39 V41 V43 V45 V47 V68 V49 V51 V53 V55 V57 V59">
    <cfRule type="duplicateValues" dxfId="8" priority="32"/>
  </conditionalFormatting>
  <conditionalFormatting sqref="AB65:AB66 AB5 AB2:AB3 AB7 AB14 AB16:AB27 AB29:AB31 AB33 AB9 AB11:AB12 AB35 AB37:AB39 AB41 AB43 AB45 AB47 AB68 AB49 AB51 AB53 AB55 AB57 AB59:AB60 AB62:AB63">
    <cfRule type="duplicateValues" dxfId="7" priority="33"/>
  </conditionalFormatting>
  <conditionalFormatting sqref="R2 Q13 P7:Q7 Q6 P9:Q9 Q8 P11:Q12 Q10 P29:Q68 P5:Q5 P3:Q3 Q18 P16:Q17 P19:Q27">
    <cfRule type="cellIs" dxfId="6" priority="7" operator="equal">
      <formula>"$k$2:$l$2"</formula>
    </cfRule>
  </conditionalFormatting>
  <conditionalFormatting sqref="S2">
    <cfRule type="cellIs" dxfId="5" priority="6" operator="equal">
      <formula>"$k$2:$l$2"</formula>
    </cfRule>
  </conditionalFormatting>
  <conditionalFormatting sqref="X15">
    <cfRule type="cellIs" dxfId="4" priority="5" operator="equal">
      <formula>"$k$2:$l$2"</formula>
    </cfRule>
  </conditionalFormatting>
  <conditionalFormatting sqref="R3">
    <cfRule type="cellIs" dxfId="3" priority="4" operator="equal">
      <formula>"$k$2:$l$2"</formula>
    </cfRule>
  </conditionalFormatting>
  <conditionalFormatting sqref="R5">
    <cfRule type="duplicateValues" dxfId="2" priority="3"/>
  </conditionalFormatting>
  <conditionalFormatting sqref="H2:H68">
    <cfRule type="expression" dxfId="1" priority="2" stopIfTrue="1">
      <formula>$H2&lt;&gt;$L2</formula>
    </cfRule>
  </conditionalFormatting>
  <conditionalFormatting sqref="I2:I68">
    <cfRule type="expression" dxfId="0" priority="1" stopIfTrue="1">
      <formula>$I2&lt;&gt;$M2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ИНФА+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Зимин</dc:creator>
  <cp:lastModifiedBy>Admin</cp:lastModifiedBy>
  <dcterms:created xsi:type="dcterms:W3CDTF">2015-05-10T22:45:04Z</dcterms:created>
  <dcterms:modified xsi:type="dcterms:W3CDTF">2015-05-13T09:32:28Z</dcterms:modified>
</cp:coreProperties>
</file>