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Лист" sheetId="15" r:id="rId1"/>
    <sheet name="Лист1" sheetId="16" r:id="rId2"/>
  </sheets>
  <externalReferences>
    <externalReference r:id="rId3"/>
  </externalReferences>
  <definedNames>
    <definedName name="aaaa">#REF!</definedName>
    <definedName name="в">#REF!</definedName>
    <definedName name="вввв">#REF!</definedName>
    <definedName name="Действия">#REF!</definedName>
    <definedName name="Действияхх">#REF!</definedName>
    <definedName name="завершено">#REF!</definedName>
    <definedName name="Задачи">#REF!</definedName>
    <definedName name="Места">#REF!</definedName>
    <definedName name="опадавдп">#REF!</definedName>
    <definedName name="ответственный">[1]Лист2!$B$2:$B$10</definedName>
    <definedName name="Приоритет">[1]!Таблица48[Приоритет]</definedName>
    <definedName name="С4__0_55">#REF!</definedName>
    <definedName name="состояние">[1]Лист2!$A$2:$A$4</definedName>
    <definedName name="Средства">#REF!</definedName>
    <definedName name="Субъекты">#REF!</definedName>
    <definedName name="трахтарарах">#REF!</definedName>
    <definedName name="уй2цуцуйуу">#REF!</definedName>
    <definedName name="Хуействия">#REF!</definedName>
  </definedNames>
  <calcPr calcId="152511"/>
  <pivotCaches>
    <pivotCache cacheId="29" r:id="rId4"/>
  </pivotCaches>
</workbook>
</file>

<file path=xl/calcChain.xml><?xml version="1.0" encoding="utf-8"?>
<calcChain xmlns="http://schemas.openxmlformats.org/spreadsheetml/2006/main">
  <c r="N13" i="15" l="1"/>
  <c r="K13" i="15"/>
  <c r="I13" i="15"/>
  <c r="H13" i="15"/>
  <c r="G13" i="15"/>
  <c r="J13" i="15"/>
</calcChain>
</file>

<file path=xl/sharedStrings.xml><?xml version="1.0" encoding="utf-8"?>
<sst xmlns="http://schemas.openxmlformats.org/spreadsheetml/2006/main" count="79" uniqueCount="40">
  <si>
    <t>Итог</t>
  </si>
  <si>
    <t>Завершенные</t>
  </si>
  <si>
    <t>Дата</t>
  </si>
  <si>
    <t>Шифр</t>
  </si>
  <si>
    <t>Начало работ</t>
  </si>
  <si>
    <t>Окончание работ</t>
  </si>
  <si>
    <t>Начальная
цена</t>
  </si>
  <si>
    <t>Цена
контракта</t>
  </si>
  <si>
    <t>Фактически выполнено</t>
  </si>
  <si>
    <t>Подписано Заказчиком</t>
  </si>
  <si>
    <t>Оплачено</t>
  </si>
  <si>
    <t>Состояние</t>
  </si>
  <si>
    <t>Заказчик</t>
  </si>
  <si>
    <t>Итоговая цена</t>
  </si>
  <si>
    <t>Контракт на выполнение СМР №1</t>
  </si>
  <si>
    <t>Наименование контракта</t>
  </si>
  <si>
    <t>Контракт на выполнение СМР №2</t>
  </si>
  <si>
    <t>Контракт на выполнение СМР №3</t>
  </si>
  <si>
    <t>Контракт на выполнение СМР №4</t>
  </si>
  <si>
    <t>Контракт на выполнение СМР №5</t>
  </si>
  <si>
    <t>Контракт на выполнение СМР №6</t>
  </si>
  <si>
    <t>Контракт на выполнение СМР №7</t>
  </si>
  <si>
    <t>Контракт на выполнение СМР №8</t>
  </si>
  <si>
    <t>Контракт на выполнение СМР №9</t>
  </si>
  <si>
    <t>Контракт на выполнение СМР №10</t>
  </si>
  <si>
    <t>С1</t>
  </si>
  <si>
    <t>С2</t>
  </si>
  <si>
    <t>С3</t>
  </si>
  <si>
    <t>С4</t>
  </si>
  <si>
    <t>С5</t>
  </si>
  <si>
    <t>С6</t>
  </si>
  <si>
    <t>С7</t>
  </si>
  <si>
    <t>С8</t>
  </si>
  <si>
    <t>С9</t>
  </si>
  <si>
    <t>С10</t>
  </si>
  <si>
    <t>Заказчик №1</t>
  </si>
  <si>
    <t>Заказчик №3</t>
  </si>
  <si>
    <t>Заказчик №2</t>
  </si>
  <si>
    <t>Незавершенные</t>
  </si>
  <si>
    <t>Изменено руками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</si>
</sst>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164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wrapText="1"/>
    </xf>
    <xf numFmtId="44" fontId="2" fillId="0" borderId="0" xfId="1" applyNumberFormat="1" applyFont="1" applyFill="1" applyAlignment="1">
      <alignment wrapText="1"/>
    </xf>
    <xf numFmtId="44" fontId="2" fillId="0" borderId="0" xfId="1" applyNumberFormat="1" applyFont="1" applyAlignment="1">
      <alignment wrapText="1"/>
    </xf>
    <xf numFmtId="0" fontId="2" fillId="0" borderId="0" xfId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NumberFormat="1" applyFont="1" applyFill="1" applyBorder="1" applyAlignment="1" applyProtection="1">
      <alignment wrapText="1"/>
    </xf>
    <xf numFmtId="44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49" fontId="2" fillId="0" borderId="0" xfId="1" applyNumberFormat="1" applyFont="1" applyFill="1" applyAlignment="1">
      <alignment horizontal="center" wrapText="1"/>
    </xf>
    <xf numFmtId="0" fontId="0" fillId="0" borderId="0" xfId="0" pivotButton="1"/>
    <xf numFmtId="164" fontId="0" fillId="0" borderId="0" xfId="0" applyNumberFormat="1"/>
    <xf numFmtId="164" fontId="4" fillId="0" borderId="0" xfId="0" applyNumberFormat="1" applyFont="1"/>
  </cellXfs>
  <cellStyles count="2">
    <cellStyle name="Обычный" xfId="0" builtinId="0"/>
    <cellStyle name="Обычный 2" xfId="1"/>
  </cellStyles>
  <dxfs count="1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fill>
        <patternFill patternType="none">
          <fgColor indexed="64"/>
          <bgColor indexed="65"/>
        </patternFill>
      </fill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fill>
        <patternFill patternType="none">
          <fgColor indexed="64"/>
          <bgColor indexed="65"/>
        </patternFill>
      </fill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-* #,##0.00&quot;р.&quot;_-;\-* #,##0.00&quot;р.&quot;_-;_-* &quot;-&quot;??&quot;р.&quot;_-;_-@_-"/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dd/mm/yy;@"/>
      <alignment horizontal="center" vertical="bottom" textRotation="0" wrapText="1" indent="0" justifyLastLine="0" shrinkToFit="0" readingOrder="0"/>
    </dxf>
    <dxf>
      <alignment vertical="bottom" textRotation="0" wrapText="1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alignment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 style="thin">
          <color theme="1" tint="4.9989318521683403E-2"/>
        </vertical>
        <horizontal style="thin">
          <color theme="1" tint="4.9989318521683403E-2"/>
        </horizontal>
      </border>
    </dxf>
    <dxf>
      <font>
        <b/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/>
        <horizontal/>
      </border>
    </dxf>
    <dxf>
      <font>
        <b/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</border>
    </dxf>
    <dxf>
      <font>
        <color theme="1"/>
      </font>
      <border>
        <left style="medium">
          <color theme="1" tint="4.9989318521683403E-2"/>
        </left>
        <right style="medium">
          <color theme="1" tint="4.9989318521683403E-2"/>
        </right>
        <top style="medium">
          <color theme="1" tint="4.9989318521683403E-2"/>
        </top>
        <bottom style="medium">
          <color theme="1" tint="4.9989318521683403E-2"/>
        </bottom>
        <vertical style="thin">
          <color theme="1" tint="4.9989318521683403E-2"/>
        </vertical>
        <horizontal style="thin">
          <color theme="1" tint="4.9989318521683403E-2"/>
        </horizontal>
      </border>
    </dxf>
    <dxf>
      <border diagonalUp="0" diagonalDown="0">
        <left style="dashed">
          <color auto="1"/>
        </left>
        <right/>
        <top/>
        <bottom/>
        <vertical/>
        <horizontal style="dashed">
          <color auto="1"/>
        </horizontal>
      </border>
    </dxf>
    <dxf>
      <border diagonalUp="0" diagonalDown="0">
        <left/>
        <right style="dashed">
          <color auto="1"/>
        </right>
        <top/>
        <bottom/>
        <vertical/>
        <horizontal style="dashed">
          <color auto="1"/>
        </horizontal>
      </border>
    </dxf>
    <dxf>
      <border diagonalUp="0" diagonalDown="0">
        <left/>
        <right/>
        <top/>
        <bottom style="medium">
          <color auto="1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dashed">
          <color auto="1"/>
        </bottom>
        <vertical style="thin">
          <color auto="1"/>
        </vertical>
        <horizontal style="dashed">
          <color auto="1"/>
        </horizontal>
      </border>
    </dxf>
    <dxf>
      <border>
        <left style="medium">
          <color auto="1"/>
        </left>
      </border>
    </dxf>
    <dxf>
      <border diagonalDown="1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diagonal style="thin">
          <color auto="1"/>
        </diagonal>
        <vertical/>
        <horizontal style="thin">
          <color auto="1"/>
        </horizontal>
      </border>
    </dxf>
    <dxf>
      <font>
        <b/>
        <i val="0"/>
      </font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dashed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border diagonalUp="1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dashed">
          <color auto="1"/>
        </diagonal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Dashed">
          <color auto="1"/>
        </vertical>
        <horizontal style="mediumDashDot">
          <color auto="1"/>
        </horizontal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slantDashDot">
          <color auto="1"/>
        </vertical>
        <horizontal style="slantDashDot">
          <color auto="1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dashed">
          <color auto="1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 diagonalUp="0" diagonalDown="0">
        <left/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ouble">
          <color auto="1"/>
        </vertical>
        <horizontal style="dashed">
          <color auto="1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/>
        </bottom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Dot">
          <color auto="1"/>
        </vertical>
        <horizontal style="thin">
          <color auto="1"/>
        </horizontal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horizontal style="thin">
          <color theme="0" tint="-0.14999847407452621"/>
        </horizontal>
      </border>
    </dxf>
  </dxfs>
  <tableStyles count="6" defaultTableStyle="TableStyleMedium2" defaultPivotStyle="PivotStyleMedium9">
    <tableStyle name="PivotStyleLight8 2" table="0" count="12">
      <tableStyleElement type="wholeTable" dxfId="137"/>
      <tableStyleElement type="headerRow" dxfId="136"/>
      <tableStyleElement type="totalRow" dxfId="135"/>
      <tableStyleElement type="firstColumn" dxfId="134"/>
      <tableStyleElement type="lastColumn" dxfId="133"/>
      <tableStyleElement type="firstRowStripe" dxfId="132"/>
      <tableStyleElement type="firstColumnStripe" dxfId="131"/>
      <tableStyleElement type="firstSubtotalRow" dxfId="130"/>
      <tableStyleElement type="secondSubtotalRow" dxfId="129"/>
      <tableStyleElement type="secondColumnSubheading" dxfId="128"/>
      <tableStyleElement type="firstRowSubheading" dxfId="127"/>
      <tableStyleElement type="secondRowSubheading" dxfId="126"/>
    </tableStyle>
    <tableStyle name="БезГраниц" table="0" count="25">
      <tableStyleElement type="wholeTable" dxfId="125"/>
      <tableStyleElement type="headerRow" dxfId="124"/>
      <tableStyleElement type="totalRow" dxfId="123"/>
      <tableStyleElement type="firstColumn" dxfId="122"/>
      <tableStyleElement type="lastColumn" dxfId="121"/>
      <tableStyleElement type="firstRowStripe" dxfId="120"/>
      <tableStyleElement type="secondRowStripe" dxfId="119"/>
      <tableStyleElement type="firstColumnStripe" dxfId="118"/>
      <tableStyleElement type="secondColumnStripe" dxfId="117"/>
      <tableStyleElement type="firstHeaderCell" dxfId="116"/>
      <tableStyleElement type="firstSubtotalColumn" dxfId="115"/>
      <tableStyleElement type="secondSubtotalColumn" dxfId="114"/>
      <tableStyleElement type="thirdSubtotalColumn" dxfId="113"/>
      <tableStyleElement type="firstSubtotalRow" dxfId="112"/>
      <tableStyleElement type="secondSubtotalRow" dxfId="111"/>
      <tableStyleElement type="thirdSubtotalRow" dxfId="110"/>
      <tableStyleElement type="blankRow" dxfId="109"/>
      <tableStyleElement type="firstColumnSubheading" dxfId="108"/>
      <tableStyleElement type="secondColumnSubheading" dxfId="107"/>
      <tableStyleElement type="thirdColumnSubheading" dxfId="106"/>
      <tableStyleElement type="firstRowSubheading" dxfId="105"/>
      <tableStyleElement type="secondRowSubheading" dxfId="104"/>
      <tableStyleElement type="thirdRowSubheading" dxfId="103"/>
      <tableStyleElement type="pageFieldLabels" dxfId="102"/>
      <tableStyleElement type="pageFieldValues" dxfId="101"/>
    </tableStyle>
    <tableStyle name="ОпытСводная" table="0" count="25">
      <tableStyleElement type="wholeTable" dxfId="100"/>
      <tableStyleElement type="headerRow" dxfId="99"/>
      <tableStyleElement type="totalRow" dxfId="98"/>
      <tableStyleElement type="firstColumn" dxfId="97"/>
      <tableStyleElement type="lastColumn" dxfId="96"/>
      <tableStyleElement type="firstRowStripe" dxfId="95"/>
      <tableStyleElement type="secondRowStripe" dxfId="94"/>
      <tableStyleElement type="firstColumnStripe" dxfId="93"/>
      <tableStyleElement type="secondColumnStripe" dxfId="92"/>
      <tableStyleElement type="firstHeaderCell" dxfId="91"/>
      <tableStyleElement type="firstSubtotalColumn" dxfId="90"/>
      <tableStyleElement type="secondSubtotalColumn" dxfId="89"/>
      <tableStyleElement type="thirdSubtotalColumn" dxfId="88"/>
      <tableStyleElement type="firstSubtotalRow" dxfId="87"/>
      <tableStyleElement type="secondSubtotalRow" dxfId="86"/>
      <tableStyleElement type="thirdSubtotalRow" dxfId="85"/>
      <tableStyleElement type="blankRow" dxfId="84"/>
      <tableStyleElement type="firstColumnSubheading" dxfId="83"/>
      <tableStyleElement type="secondColumnSubheading" dxfId="82"/>
      <tableStyleElement type="thirdColumnSubheading" dxfId="81"/>
      <tableStyleElement type="firstRowSubheading" dxfId="80"/>
      <tableStyleElement type="secondRowSubheading" dxfId="79"/>
      <tableStyleElement type="thirdRowSubheading" dxfId="78"/>
      <tableStyleElement type="pageFieldLabels" dxfId="77"/>
      <tableStyleElement type="pageFieldValues" dxfId="76"/>
    </tableStyle>
    <tableStyle name="СводнаяПлоская" table="0" count="25">
      <tableStyleElement type="wholeTable" dxfId="75"/>
      <tableStyleElement type="headerRow" dxfId="74"/>
      <tableStyleElement type="totalRow" dxfId="73"/>
      <tableStyleElement type="firstColumn" dxfId="72"/>
      <tableStyleElement type="lastColumn" dxfId="71"/>
      <tableStyleElement type="firstRowStripe" dxfId="70"/>
      <tableStyleElement type="secondRowStripe" dxfId="69"/>
      <tableStyleElement type="firstColumnStripe" dxfId="68"/>
      <tableStyleElement type="secondColumnStripe" dxfId="67"/>
      <tableStyleElement type="firstHeaderCell" dxfId="66"/>
      <tableStyleElement type="firstSubtotalColumn" dxfId="65"/>
      <tableStyleElement type="secondSubtotalColumn" dxfId="64"/>
      <tableStyleElement type="thirdSubtotalColumn" dxfId="63"/>
      <tableStyleElement type="firstSubtotalRow" dxfId="62"/>
      <tableStyleElement type="secondSubtotalRow" dxfId="61"/>
      <tableStyleElement type="thirdSubtotalRow" dxfId="60"/>
      <tableStyleElement type="blankRow" dxfId="59"/>
      <tableStyleElement type="firstColumnSubheading" dxfId="58"/>
      <tableStyleElement type="secondColumnSubheading" dxfId="57"/>
      <tableStyleElement type="thirdColumnSubheading" dxfId="56"/>
      <tableStyleElement type="firstRowSubheading" dxfId="55"/>
      <tableStyleElement type="secondRowSubheading" dxfId="54"/>
      <tableStyleElement type="thirdRowSubheading" dxfId="53"/>
      <tableStyleElement type="pageFieldLabels" dxfId="52"/>
      <tableStyleElement type="pageFieldValues" dxfId="51"/>
    </tableStyle>
    <tableStyle name="СводнаяПлоская 2" table="0" count="10">
      <tableStyleElement type="wholeTable" dxfId="50"/>
      <tableStyleElement type="headerRow" dxfId="49"/>
      <tableStyleElement type="totalRow" dxfId="48"/>
      <tableStyleElement type="firstColumn" dxfId="47"/>
      <tableStyleElement type="lastColumn" dxfId="46"/>
      <tableStyleElement type="firstRowStripe" dxfId="45"/>
      <tableStyleElement type="firstColumnStripe" dxfId="44"/>
      <tableStyleElement type="firstHeaderCell" dxfId="43"/>
      <tableStyleElement type="pageFieldLabels" dxfId="42"/>
      <tableStyleElement type="pageFieldValues" dxfId="41"/>
    </tableStyle>
    <tableStyle name="УмнаяЖирныеЗаголовки" pivot="0" count="7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\&#1044;&#1086;&#1082;&#1091;&#1084;&#1077;&#1085;&#1090;&#1099;\&#1047;&#1072;&#1076;&#1072;&#109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9"/>
      <sheetName val="Лист8 (2)"/>
      <sheetName val="Набор"/>
      <sheetName val="База"/>
      <sheetName val="Задачи"/>
    </sheetNames>
    <sheetDataSet>
      <sheetData sheetId="0" refreshError="1"/>
      <sheetData sheetId="1">
        <row r="2">
          <cell r="A2" t="str">
            <v>Завершенные</v>
          </cell>
          <cell r="B2" t="str">
            <v>Кисель</v>
          </cell>
        </row>
        <row r="3">
          <cell r="A3" t="str">
            <v>Незавершенные</v>
          </cell>
          <cell r="B3" t="str">
            <v>Личное</v>
          </cell>
        </row>
        <row r="4">
          <cell r="A4" t="str">
            <v>Операции</v>
          </cell>
          <cell r="B4" t="str">
            <v>Приличное</v>
          </cell>
        </row>
        <row r="5">
          <cell r="B5" t="str">
            <v>Мама</v>
          </cell>
        </row>
        <row r="6">
          <cell r="B6" t="str">
            <v>Марийка</v>
          </cell>
        </row>
        <row r="7">
          <cell r="B7" t="str">
            <v>Олечка</v>
          </cell>
        </row>
        <row r="8">
          <cell r="B8" t="str">
            <v>Папа</v>
          </cell>
        </row>
        <row r="9">
          <cell r="B9" t="str">
            <v>Прищепов</v>
          </cell>
        </row>
        <row r="10">
          <cell r="B10" t="str">
            <v>Трушин</v>
          </cell>
        </row>
      </sheetData>
      <sheetData sheetId="2" refreshError="1"/>
      <sheetData sheetId="3" refreshError="1"/>
      <sheetData sheetId="4" refreshError="1"/>
      <sheetData sheetId="5">
        <row r="3">
          <cell r="C3" t="str">
            <v>Кошелек Мой</v>
          </cell>
        </row>
      </sheetData>
      <sheetData sheetId="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rimerUmnoiTBL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132.617237615741" createdVersion="5" refreshedVersion="5" minRefreshableVersion="3" recordCount="10">
  <cacheSource type="worksheet">
    <worksheetSource name="Объекты8" r:id="rId2"/>
  </cacheSource>
  <cacheFields count="13">
    <cacheField name="Дата" numFmtId="164">
      <sharedItems containsSemiMixedTypes="0" containsNonDate="0" containsDate="1" containsString="0" minDate="2009-02-24T00:00:00" maxDate="2009-07-02T00:00:00" count="8">
        <d v="2009-07-01T00:00:00"/>
        <d v="2009-06-26T00:00:00"/>
        <d v="2009-05-05T00:00:00"/>
        <d v="2009-04-14T00:00:00"/>
        <d v="2009-04-09T00:00:00"/>
        <d v="2009-03-31T00:00:00"/>
        <d v="2009-03-11T00:00:00"/>
        <d v="2009-02-24T00:00:00"/>
      </sharedItems>
    </cacheField>
    <cacheField name="Шифр" numFmtId="49">
      <sharedItems count="10">
        <s v="С10"/>
        <s v="С9"/>
        <s v="С8"/>
        <s v="С7"/>
        <s v="С6"/>
        <s v="С5"/>
        <s v="С4"/>
        <s v="С3"/>
        <s v="С2"/>
        <s v="С1"/>
      </sharedItems>
    </cacheField>
    <cacheField name="Наименование контракта" numFmtId="0">
      <sharedItems count="10">
        <s v="Контракт на выполнение СМР №10"/>
        <s v="Контракт на выполнение СМР №9"/>
        <s v="Контракт на выполнение СМР №8"/>
        <s v="Контракт на выполнение СМР №7"/>
        <s v="Контракт на выполнение СМР №6"/>
        <s v="Контракт на выполнение СМР №5"/>
        <s v="Контракт на выполнение СМР №4"/>
        <s v="Контракт на выполнение СМР №3"/>
        <s v="Контракт на выполнение СМР №2"/>
        <s v="Контракт на выполнение СМР №1"/>
      </sharedItems>
    </cacheField>
    <cacheField name="Начало работ" numFmtId="164">
      <sharedItems containsSemiMixedTypes="0" containsNonDate="0" containsDate="1" containsString="0" minDate="2009-02-24T00:00:00" maxDate="2009-07-02T00:00:00" count="8">
        <d v="2009-07-01T00:00:00"/>
        <d v="2009-06-26T00:00:00"/>
        <d v="2009-05-05T00:00:00"/>
        <d v="2009-04-14T00:00:00"/>
        <d v="2009-04-09T00:00:00"/>
        <d v="2009-03-31T00:00:00"/>
        <d v="2009-03-11T00:00:00"/>
        <d v="2009-02-24T00:00:00"/>
      </sharedItems>
    </cacheField>
    <cacheField name="Окончание работ" numFmtId="164">
      <sharedItems containsSemiMixedTypes="0" containsNonDate="0" containsDate="1" containsString="0" minDate="2009-04-02T00:00:00" maxDate="2009-08-25T00:00:00"/>
    </cacheField>
    <cacheField name="Начальная_x000a_цена" numFmtId="44">
      <sharedItems containsSemiMixedTypes="0" containsString="0" containsNumber="1" minValue="143000" maxValue="2600694.0499999998"/>
    </cacheField>
    <cacheField name="Цена_x000a_контракта" numFmtId="44">
      <sharedItems containsSemiMixedTypes="0" containsString="0" containsNumber="1" minValue="96406.54" maxValue="2587690.58"/>
    </cacheField>
    <cacheField name="Фактически выполнено" numFmtId="44">
      <sharedItems containsSemiMixedTypes="0" containsString="0" containsNumber="1" minValue="96406.54" maxValue="2587690.5700000003"/>
    </cacheField>
    <cacheField name="Подписано Заказчиком" numFmtId="44">
      <sharedItems containsSemiMixedTypes="0" containsString="0" containsNumber="1" minValue="96406.54" maxValue="2357690.5699999998"/>
    </cacheField>
    <cacheField name="Оплачено" numFmtId="44">
      <sharedItems containsSemiMixedTypes="0" containsString="0" containsNumber="1" minValue="96406.54" maxValue="2587690.5700000003"/>
    </cacheField>
    <cacheField name="Состояние" numFmtId="0">
      <sharedItems/>
    </cacheField>
    <cacheField name="Заказчик" numFmtId="0">
      <sharedItems/>
    </cacheField>
    <cacheField name="Итоговая цена" numFmtId="44">
      <sharedItems containsSemiMixedTypes="0" containsString="0" containsNumber="1" minValue="96406.54" maxValue="2587690.57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  <d v="2009-08-24T00:00:00"/>
    <n v="2600694.0499999998"/>
    <n v="2587690.58"/>
    <n v="2587690.5700000003"/>
    <n v="2357690.5699999998"/>
    <n v="2587690.5700000003"/>
    <s v="Завершенные"/>
    <s v="Заказчик №3"/>
    <n v="2587690.5700000003"/>
  </r>
  <r>
    <x v="1"/>
    <x v="1"/>
    <x v="1"/>
    <x v="1"/>
    <d v="2009-07-29T00:00:00"/>
    <n v="614000"/>
    <n v="491090.98"/>
    <n v="416178.8"/>
    <n v="416178.8"/>
    <n v="416178.8"/>
    <s v="Завершенные"/>
    <s v="Заказчик №3"/>
    <n v="416178.8"/>
  </r>
  <r>
    <x v="1"/>
    <x v="2"/>
    <x v="2"/>
    <x v="1"/>
    <d v="2009-07-22T00:00:00"/>
    <n v="559000"/>
    <n v="528254.94999999995"/>
    <n v="528254.94999999995"/>
    <n v="528254.94999999995"/>
    <n v="528254.94999999995"/>
    <s v="Незавершенные"/>
    <s v="Заказчик №3"/>
    <n v="528254.94999999995"/>
  </r>
  <r>
    <x v="2"/>
    <x v="3"/>
    <x v="3"/>
    <x v="2"/>
    <d v="2009-06-04T00:00:00"/>
    <n v="293000"/>
    <n v="230004.86"/>
    <n v="223807.15"/>
    <n v="223807.15"/>
    <n v="223807.15"/>
    <s v="Незавершенные"/>
    <s v="Заказчик №2"/>
    <n v="223807.15"/>
  </r>
  <r>
    <x v="3"/>
    <x v="4"/>
    <x v="4"/>
    <x v="3"/>
    <d v="2009-05-13T00:00:00"/>
    <n v="291842.71999999997"/>
    <n v="210299.53"/>
    <n v="210299.53"/>
    <n v="210299.53"/>
    <n v="210299.53"/>
    <s v="Незавершенные"/>
    <s v="Заказчик №2"/>
    <n v="210299.53"/>
  </r>
  <r>
    <x v="3"/>
    <x v="5"/>
    <x v="5"/>
    <x v="3"/>
    <d v="2009-05-13T00:00:00"/>
    <n v="574994.27"/>
    <n v="411560.02"/>
    <n v="279824.78000000003"/>
    <n v="279824.78000000003"/>
    <n v="279824.78000000003"/>
    <s v="Незавершенные"/>
    <s v="Заказчик №2"/>
    <n v="279824.78000000003"/>
  </r>
  <r>
    <x v="4"/>
    <x v="6"/>
    <x v="6"/>
    <x v="4"/>
    <d v="2009-05-26T00:00:00"/>
    <n v="1200942"/>
    <n v="1188932.47"/>
    <n v="1188932.47"/>
    <n v="1188932.47"/>
    <n v="1188932.47"/>
    <s v="Завершенные"/>
    <s v="Заказчик №1"/>
    <n v="1188932.47"/>
  </r>
  <r>
    <x v="5"/>
    <x v="7"/>
    <x v="7"/>
    <x v="5"/>
    <d v="2009-04-18T00:00:00"/>
    <n v="143000"/>
    <n v="96406.54"/>
    <n v="96406.54"/>
    <n v="96406.54"/>
    <n v="96406.54"/>
    <s v="Завершенные"/>
    <s v="Заказчик №1"/>
    <n v="96406.54"/>
  </r>
  <r>
    <x v="6"/>
    <x v="8"/>
    <x v="8"/>
    <x v="6"/>
    <d v="2009-05-09T00:00:00"/>
    <n v="1501000"/>
    <n v="972541.42"/>
    <n v="972541.42"/>
    <n v="972541.42"/>
    <n v="972541.42"/>
    <s v="Завершенные"/>
    <s v="Заказчик №1"/>
    <n v="972541.42"/>
  </r>
  <r>
    <x v="7"/>
    <x v="9"/>
    <x v="9"/>
    <x v="7"/>
    <d v="2009-04-02T00:00:00"/>
    <n v="558200"/>
    <n v="337209"/>
    <n v="337209"/>
    <n v="337209"/>
    <n v="337209"/>
    <s v="Завершенные"/>
    <s v="Заказчик №1"/>
    <n v="3372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9" applyNumberFormats="0" applyBorderFormats="0" applyFontFormats="0" applyPatternFormats="0" applyAlignmentFormats="0" applyWidthHeightFormats="1" dataCaption="Значения" updatedVersion="5" minRefreshableVersion="3" showDrill="0" useAutoFormatting="1" rowGrandTotals="0" colGrandTotals="0" itemPrintTitles="1" createdVersion="5" indent="0" compact="0" compactData="0" multipleFieldFilters="0">
  <location ref="A3:D13" firstHeaderRow="1" firstDataRow="1" firstDataCol="4"/>
  <pivotFields count="13">
    <pivotField axis="axisRow" compact="0" numFmtId="164" outline="0" showAll="0" defaultSubtotal="0">
      <items count="8">
        <item x="7"/>
        <item x="6"/>
        <item x="5"/>
        <item n="Изменено руками" x="4"/>
        <item x="3"/>
        <item x="2"/>
        <item x="1"/>
        <item x="0"/>
      </items>
    </pivotField>
    <pivotField axis="axisRow" compact="0" outline="0" showAll="0" defaultSubtotal="0">
      <items count="10">
        <item x="9"/>
        <item x="0"/>
        <item x="8"/>
        <item x="7"/>
        <item x="6"/>
        <item x="5"/>
        <item x="4"/>
        <item x="3"/>
        <item x="2"/>
        <item x="1"/>
      </items>
    </pivotField>
    <pivotField axis="axisRow" compact="0" outline="0" showAll="0" defaultSubtotal="0">
      <items count="10">
        <item x="9"/>
        <item x="0"/>
        <item x="8"/>
        <item x="7"/>
        <item x="6"/>
        <item x="5"/>
        <item x="4"/>
        <item x="3"/>
        <item x="2"/>
        <item x="1"/>
      </items>
    </pivotField>
    <pivotField axis="axisRow" compact="0" numFmtId="164" outline="0" showAll="0" defaultSubtotal="0">
      <items count="8">
        <item x="7"/>
        <item x="6"/>
        <item x="5"/>
        <item x="4"/>
        <item x="3"/>
        <item x="2"/>
        <item x="1"/>
        <item x="0"/>
      </items>
    </pivotField>
    <pivotField compact="0" numFmtId="164" outline="0" showAll="0" defaultSubtotal="0"/>
    <pivotField compact="0" numFmtId="44" outline="0" showAll="0" defaultSubtotal="0"/>
    <pivotField compact="0" numFmtId="44" outline="0" showAll="0" defaultSubtotal="0"/>
    <pivotField compact="0" numFmtId="44" outline="0" showAll="0" defaultSubtotal="0"/>
    <pivotField compact="0" numFmtId="44" outline="0" showAll="0" defaultSubtotal="0"/>
    <pivotField compact="0" numFmtId="44" outline="0" showAll="0" defaultSubtotal="0"/>
    <pivotField compact="0" outline="0" showAll="0" defaultSubtotal="0"/>
    <pivotField compact="0" outline="0" showAll="0" defaultSubtotal="0"/>
    <pivotField compact="0" numFmtId="44" outline="0" showAll="0" defaultSubtotal="0"/>
  </pivotFields>
  <rowFields count="4">
    <field x="0"/>
    <field x="1"/>
    <field x="2"/>
    <field x="3"/>
  </rowFields>
  <rowItems count="10">
    <i>
      <x/>
      <x/>
      <x/>
      <x/>
    </i>
    <i>
      <x v="1"/>
      <x v="2"/>
      <x v="2"/>
      <x v="1"/>
    </i>
    <i>
      <x v="2"/>
      <x v="3"/>
      <x v="3"/>
      <x v="2"/>
    </i>
    <i>
      <x v="3"/>
      <x v="4"/>
      <x v="4"/>
      <x v="3"/>
    </i>
    <i>
      <x v="4"/>
      <x v="5"/>
      <x v="5"/>
      <x v="4"/>
    </i>
    <i r="1">
      <x v="6"/>
      <x v="6"/>
      <x v="4"/>
    </i>
    <i>
      <x v="5"/>
      <x v="7"/>
      <x v="7"/>
      <x v="5"/>
    </i>
    <i>
      <x v="6"/>
      <x v="8"/>
      <x v="8"/>
      <x v="6"/>
    </i>
    <i r="1">
      <x v="9"/>
      <x v="9"/>
      <x v="6"/>
    </i>
    <i>
      <x v="7"/>
      <x v="1"/>
      <x v="1"/>
      <x v="7"/>
    </i>
  </rowItems>
  <colItems count="1">
    <i/>
  </colItems>
  <formats count="1">
    <format dxfId="4">
      <pivotArea dataOnly="0" labelOnly="1" outline="0" fieldPosition="0">
        <references count="1">
          <reference field="0" count="1">
            <x v="3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9" name="Объекты8" displayName="Объекты8" ref="B2:N13" totalsRowCount="1" headerRowDxfId="33" dataDxfId="32" totalsRowDxfId="31" dataCellStyle="Обычный 2">
  <autoFilter ref="B2:N12"/>
  <sortState ref="B3:N12">
    <sortCondition descending="1" ref="C2:C12"/>
  </sortState>
  <tableColumns count="13">
    <tableColumn id="1" name="Дата" totalsRowLabel="Итог" dataDxfId="30" totalsRowDxfId="29" dataCellStyle="Обычный 2"/>
    <tableColumn id="13" name="Шифр" dataDxfId="28" totalsRowDxfId="27" dataCellStyle="Обычный 2"/>
    <tableColumn id="2" name="Наименование контракта" dataDxfId="26" totalsRowDxfId="25" dataCellStyle="Обычный 2"/>
    <tableColumn id="15" name="Начало работ" dataDxfId="24" totalsRowDxfId="23" dataCellStyle="Обычный 2"/>
    <tableColumn id="14" name="Окончание работ" dataDxfId="22" totalsRowDxfId="21" dataCellStyle="Обычный 2"/>
    <tableColumn id="11" name="Начальная_x000a_цена" totalsRowFunction="sum" dataDxfId="20" totalsRowDxfId="19" dataCellStyle="Обычный 2"/>
    <tableColumn id="4" name="Цена_x000a_контракта" totalsRowFunction="sum" dataDxfId="18" totalsRowDxfId="17" dataCellStyle="Обычный 2"/>
    <tableColumn id="12" name="Фактически выполнено" totalsRowFunction="sum" dataDxfId="16" totalsRowDxfId="15" dataCellStyle="Обычный 2"/>
    <tableColumn id="16" name="Подписано Заказчиком" totalsRowFunction="sum" dataDxfId="14" totalsRowDxfId="13" dataCellStyle="Обычный 2"/>
    <tableColumn id="9" name="Оплачено" totalsRowFunction="sum" dataDxfId="12" totalsRowDxfId="11" dataCellStyle="Обычный 2"/>
    <tableColumn id="3" name="Состояние" dataDxfId="10" totalsRowDxfId="9" dataCellStyle="Обычный 2"/>
    <tableColumn id="5" name="Заказчик" dataDxfId="8" totalsRowDxfId="7" dataCellStyle="Обычный 2"/>
    <tableColumn id="10" name="Итоговая цена" totalsRowFunction="sum" dataDxfId="6" totalsRowDxfId="5" dataCellStyle="Обычный 2"/>
  </tableColumns>
  <tableStyleInfo name="УмнаяЖирныеЗаголовки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showGridLines="0" zoomScaleNormal="100" workbookViewId="0">
      <selection activeCell="F6" sqref="F6"/>
    </sheetView>
  </sheetViews>
  <sheetFormatPr defaultRowHeight="15" x14ac:dyDescent="0.25"/>
  <cols>
    <col min="1" max="1" width="2.7109375" customWidth="1"/>
    <col min="2" max="3" width="12.140625" customWidth="1"/>
    <col min="4" max="4" width="31.5703125" customWidth="1"/>
    <col min="5" max="5" width="11.28515625" customWidth="1"/>
    <col min="6" max="6" width="11.85546875" customWidth="1"/>
    <col min="7" max="11" width="14.42578125" customWidth="1"/>
    <col min="12" max="12" width="14.42578125" bestFit="1" customWidth="1"/>
    <col min="13" max="14" width="14.42578125" customWidth="1"/>
  </cols>
  <sheetData>
    <row r="2" spans="2:14" ht="24.75" x14ac:dyDescent="0.25">
      <c r="B2" s="6" t="s">
        <v>2</v>
      </c>
      <c r="C2" s="6" t="s">
        <v>3</v>
      </c>
      <c r="D2" s="6" t="s">
        <v>15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</row>
    <row r="3" spans="2:14" x14ac:dyDescent="0.25">
      <c r="B3" s="1">
        <v>39995</v>
      </c>
      <c r="C3" s="10" t="s">
        <v>34</v>
      </c>
      <c r="D3" s="2" t="s">
        <v>24</v>
      </c>
      <c r="E3" s="1">
        <v>39995</v>
      </c>
      <c r="F3" s="1">
        <v>40049</v>
      </c>
      <c r="G3" s="3">
        <v>2600694.0499999998</v>
      </c>
      <c r="H3" s="3">
        <v>2587690.58</v>
      </c>
      <c r="I3" s="4">
        <v>2587690.5700000003</v>
      </c>
      <c r="J3" s="4">
        <v>2357690.5699999998</v>
      </c>
      <c r="K3" s="4">
        <v>2587690.5700000003</v>
      </c>
      <c r="L3" s="5" t="s">
        <v>1</v>
      </c>
      <c r="M3" s="5" t="s">
        <v>36</v>
      </c>
      <c r="N3" s="4">
        <v>2587690.5700000003</v>
      </c>
    </row>
    <row r="4" spans="2:14" x14ac:dyDescent="0.25">
      <c r="B4" s="1">
        <v>39990</v>
      </c>
      <c r="C4" s="10" t="s">
        <v>33</v>
      </c>
      <c r="D4" s="2" t="s">
        <v>23</v>
      </c>
      <c r="E4" s="1">
        <v>39990</v>
      </c>
      <c r="F4" s="1">
        <v>40023</v>
      </c>
      <c r="G4" s="3">
        <v>614000</v>
      </c>
      <c r="H4" s="3">
        <v>491090.98</v>
      </c>
      <c r="I4" s="4">
        <v>416178.8</v>
      </c>
      <c r="J4" s="4">
        <v>416178.8</v>
      </c>
      <c r="K4" s="4">
        <v>416178.8</v>
      </c>
      <c r="L4" s="5" t="s">
        <v>1</v>
      </c>
      <c r="M4" s="5" t="s">
        <v>36</v>
      </c>
      <c r="N4" s="4">
        <v>416178.8</v>
      </c>
    </row>
    <row r="5" spans="2:14" x14ac:dyDescent="0.25">
      <c r="B5" s="1">
        <v>39990</v>
      </c>
      <c r="C5" s="10" t="s">
        <v>32</v>
      </c>
      <c r="D5" s="2" t="s">
        <v>22</v>
      </c>
      <c r="E5" s="1">
        <v>39990</v>
      </c>
      <c r="F5" s="1">
        <v>40016</v>
      </c>
      <c r="G5" s="3">
        <v>559000</v>
      </c>
      <c r="H5" s="3">
        <v>528254.94999999995</v>
      </c>
      <c r="I5" s="4">
        <v>528254.94999999995</v>
      </c>
      <c r="J5" s="4">
        <v>528254.94999999995</v>
      </c>
      <c r="K5" s="4">
        <v>528254.94999999995</v>
      </c>
      <c r="L5" s="5" t="s">
        <v>38</v>
      </c>
      <c r="M5" s="5" t="s">
        <v>36</v>
      </c>
      <c r="N5" s="4">
        <v>528254.94999999995</v>
      </c>
    </row>
    <row r="6" spans="2:14" x14ac:dyDescent="0.25">
      <c r="B6" s="1">
        <v>39938</v>
      </c>
      <c r="C6" s="10" t="s">
        <v>31</v>
      </c>
      <c r="D6" s="2" t="s">
        <v>21</v>
      </c>
      <c r="E6" s="1">
        <v>39938</v>
      </c>
      <c r="F6" s="1">
        <v>39968</v>
      </c>
      <c r="G6" s="3">
        <v>293000</v>
      </c>
      <c r="H6" s="3">
        <v>230004.86</v>
      </c>
      <c r="I6" s="4">
        <v>223807.15</v>
      </c>
      <c r="J6" s="4">
        <v>223807.15</v>
      </c>
      <c r="K6" s="4">
        <v>223807.15</v>
      </c>
      <c r="L6" s="5" t="s">
        <v>38</v>
      </c>
      <c r="M6" s="5" t="s">
        <v>37</v>
      </c>
      <c r="N6" s="4">
        <v>223807.15</v>
      </c>
    </row>
    <row r="7" spans="2:14" x14ac:dyDescent="0.25">
      <c r="B7" s="1">
        <v>39917</v>
      </c>
      <c r="C7" s="10" t="s">
        <v>30</v>
      </c>
      <c r="D7" s="2" t="s">
        <v>20</v>
      </c>
      <c r="E7" s="1">
        <v>39917</v>
      </c>
      <c r="F7" s="1">
        <v>39946</v>
      </c>
      <c r="G7" s="3">
        <v>291842.71999999997</v>
      </c>
      <c r="H7" s="3">
        <v>210299.53</v>
      </c>
      <c r="I7" s="4">
        <v>210299.53</v>
      </c>
      <c r="J7" s="4">
        <v>210299.53</v>
      </c>
      <c r="K7" s="4">
        <v>210299.53</v>
      </c>
      <c r="L7" s="5" t="s">
        <v>38</v>
      </c>
      <c r="M7" s="5" t="s">
        <v>37</v>
      </c>
      <c r="N7" s="4">
        <v>210299.53</v>
      </c>
    </row>
    <row r="8" spans="2:14" x14ac:dyDescent="0.25">
      <c r="B8" s="1">
        <v>39917</v>
      </c>
      <c r="C8" s="10" t="s">
        <v>29</v>
      </c>
      <c r="D8" s="2" t="s">
        <v>19</v>
      </c>
      <c r="E8" s="1">
        <v>39917</v>
      </c>
      <c r="F8" s="1">
        <v>39946</v>
      </c>
      <c r="G8" s="3">
        <v>574994.27</v>
      </c>
      <c r="H8" s="3">
        <v>411560.02</v>
      </c>
      <c r="I8" s="3">
        <v>279824.78000000003</v>
      </c>
      <c r="J8" s="3">
        <v>279824.78000000003</v>
      </c>
      <c r="K8" s="3">
        <v>279824.78000000003</v>
      </c>
      <c r="L8" s="5" t="s">
        <v>38</v>
      </c>
      <c r="M8" s="5" t="s">
        <v>37</v>
      </c>
      <c r="N8" s="4">
        <v>279824.78000000003</v>
      </c>
    </row>
    <row r="9" spans="2:14" x14ac:dyDescent="0.25">
      <c r="B9" s="1">
        <v>39912</v>
      </c>
      <c r="C9" s="10" t="s">
        <v>28</v>
      </c>
      <c r="D9" s="2" t="s">
        <v>18</v>
      </c>
      <c r="E9" s="1">
        <v>39912</v>
      </c>
      <c r="F9" s="1">
        <v>39959</v>
      </c>
      <c r="G9" s="3">
        <v>1200942</v>
      </c>
      <c r="H9" s="3">
        <v>1188932.47</v>
      </c>
      <c r="I9" s="4">
        <v>1188932.47</v>
      </c>
      <c r="J9" s="4">
        <v>1188932.47</v>
      </c>
      <c r="K9" s="4">
        <v>1188932.47</v>
      </c>
      <c r="L9" s="5" t="s">
        <v>1</v>
      </c>
      <c r="M9" s="5" t="s">
        <v>35</v>
      </c>
      <c r="N9" s="4">
        <v>1188932.47</v>
      </c>
    </row>
    <row r="10" spans="2:14" x14ac:dyDescent="0.25">
      <c r="B10" s="1">
        <v>39903</v>
      </c>
      <c r="C10" s="10" t="s">
        <v>27</v>
      </c>
      <c r="D10" s="2" t="s">
        <v>17</v>
      </c>
      <c r="E10" s="1">
        <v>39903</v>
      </c>
      <c r="F10" s="1">
        <v>39921</v>
      </c>
      <c r="G10" s="3">
        <v>143000</v>
      </c>
      <c r="H10" s="3">
        <v>96406.54</v>
      </c>
      <c r="I10" s="4">
        <v>96406.54</v>
      </c>
      <c r="J10" s="4">
        <v>96406.54</v>
      </c>
      <c r="K10" s="4">
        <v>96406.54</v>
      </c>
      <c r="L10" s="5" t="s">
        <v>1</v>
      </c>
      <c r="M10" s="5" t="s">
        <v>35</v>
      </c>
      <c r="N10" s="4">
        <v>96406.54</v>
      </c>
    </row>
    <row r="11" spans="2:14" x14ac:dyDescent="0.25">
      <c r="B11" s="1">
        <v>39883</v>
      </c>
      <c r="C11" s="10" t="s">
        <v>26</v>
      </c>
      <c r="D11" s="2" t="s">
        <v>16</v>
      </c>
      <c r="E11" s="1">
        <v>39883</v>
      </c>
      <c r="F11" s="1">
        <v>39942</v>
      </c>
      <c r="G11" s="3">
        <v>1501000</v>
      </c>
      <c r="H11" s="3">
        <v>972541.42</v>
      </c>
      <c r="I11" s="4">
        <v>972541.42</v>
      </c>
      <c r="J11" s="4">
        <v>972541.42</v>
      </c>
      <c r="K11" s="4">
        <v>972541.42</v>
      </c>
      <c r="L11" s="5" t="s">
        <v>1</v>
      </c>
      <c r="M11" s="5" t="s">
        <v>35</v>
      </c>
      <c r="N11" s="4">
        <v>972541.42</v>
      </c>
    </row>
    <row r="12" spans="2:14" x14ac:dyDescent="0.25">
      <c r="B12" s="1">
        <v>39868</v>
      </c>
      <c r="C12" s="10" t="s">
        <v>25</v>
      </c>
      <c r="D12" s="2" t="s">
        <v>14</v>
      </c>
      <c r="E12" s="1">
        <v>39868</v>
      </c>
      <c r="F12" s="1">
        <v>39905</v>
      </c>
      <c r="G12" s="3">
        <v>558200</v>
      </c>
      <c r="H12" s="3">
        <v>337209</v>
      </c>
      <c r="I12" s="4">
        <v>337209</v>
      </c>
      <c r="J12" s="4">
        <v>337209</v>
      </c>
      <c r="K12" s="4">
        <v>337209</v>
      </c>
      <c r="L12" s="5" t="s">
        <v>1</v>
      </c>
      <c r="M12" s="5" t="s">
        <v>35</v>
      </c>
      <c r="N12" s="4">
        <v>337209</v>
      </c>
    </row>
    <row r="13" spans="2:14" x14ac:dyDescent="0.25">
      <c r="B13" s="7" t="s">
        <v>0</v>
      </c>
      <c r="C13" s="7"/>
      <c r="D13" s="7"/>
      <c r="E13" s="7"/>
      <c r="F13" s="7"/>
      <c r="G13" s="8">
        <f>SUBTOTAL(109,Объекты8[Начальная
цена])</f>
        <v>8336673.0399999991</v>
      </c>
      <c r="H13" s="8">
        <f>SUBTOTAL(109,Объекты8[Цена
контракта])</f>
        <v>7053990.3499999996</v>
      </c>
      <c r="I13" s="8">
        <f>SUBTOTAL(109,Объекты8[Фактически выполнено])</f>
        <v>6841145.21</v>
      </c>
      <c r="J13" s="8">
        <f>SUBTOTAL(109,Объекты8[Подписано Заказчиком])</f>
        <v>6611145.209999999</v>
      </c>
      <c r="K13" s="8">
        <f>SUBTOTAL(109,Объекты8[Оплачено])</f>
        <v>6841145.21</v>
      </c>
      <c r="L13" s="9"/>
      <c r="M13" s="7"/>
      <c r="N13" s="8">
        <f>SUBTOTAL(109,Объекты8[Итоговая цена])</f>
        <v>6841145.21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3"/>
  <sheetViews>
    <sheetView tabSelected="1" workbookViewId="0">
      <selection activeCell="C3" sqref="C3"/>
      <pivotSelection pane="bottomRight" activeRow="7" activeCol="2" previousRow="7" previousCol="2" click="2" r:id="rId1">
        <pivotArea field="2" type="button" dataOnly="0" labelOnly="1" outline="0" axis="axisRow" fieldPosition="2"/>
      </pivotSelection>
    </sheetView>
  </sheetViews>
  <sheetFormatPr defaultRowHeight="15" x14ac:dyDescent="0.25"/>
  <cols>
    <col min="1" max="1" width="28.42578125" customWidth="1"/>
    <col min="2" max="2" width="16.140625" customWidth="1"/>
    <col min="3" max="3" width="39.42578125" customWidth="1"/>
    <col min="4" max="4" width="15.7109375" bestFit="1" customWidth="1"/>
  </cols>
  <sheetData>
    <row r="3" spans="1:4" x14ac:dyDescent="0.25">
      <c r="A3" s="11" t="s">
        <v>2</v>
      </c>
      <c r="B3" s="11" t="s">
        <v>3</v>
      </c>
      <c r="C3" s="11" t="s">
        <v>15</v>
      </c>
      <c r="D3" s="11" t="s">
        <v>4</v>
      </c>
    </row>
    <row r="4" spans="1:4" x14ac:dyDescent="0.25">
      <c r="A4" s="12">
        <v>39868</v>
      </c>
      <c r="B4" t="s">
        <v>25</v>
      </c>
      <c r="C4" t="s">
        <v>14</v>
      </c>
      <c r="D4" s="12">
        <v>39868</v>
      </c>
    </row>
    <row r="5" spans="1:4" x14ac:dyDescent="0.25">
      <c r="A5" s="12">
        <v>39883</v>
      </c>
      <c r="B5" t="s">
        <v>26</v>
      </c>
      <c r="C5" t="s">
        <v>16</v>
      </c>
      <c r="D5" s="12">
        <v>39883</v>
      </c>
    </row>
    <row r="6" spans="1:4" x14ac:dyDescent="0.25">
      <c r="A6" s="12">
        <v>39903</v>
      </c>
      <c r="B6" t="s">
        <v>27</v>
      </c>
      <c r="C6" t="s">
        <v>17</v>
      </c>
      <c r="D6" s="12">
        <v>39903</v>
      </c>
    </row>
    <row r="7" spans="1:4" x14ac:dyDescent="0.25">
      <c r="A7" s="13" t="s">
        <v>39</v>
      </c>
      <c r="B7" t="s">
        <v>28</v>
      </c>
      <c r="C7" t="s">
        <v>18</v>
      </c>
      <c r="D7" s="12">
        <v>39912</v>
      </c>
    </row>
    <row r="8" spans="1:4" x14ac:dyDescent="0.25">
      <c r="A8" s="12">
        <v>39917</v>
      </c>
      <c r="B8" t="s">
        <v>29</v>
      </c>
      <c r="C8" t="s">
        <v>19</v>
      </c>
      <c r="D8" s="12">
        <v>39917</v>
      </c>
    </row>
    <row r="9" spans="1:4" x14ac:dyDescent="0.25">
      <c r="B9" t="s">
        <v>30</v>
      </c>
      <c r="C9" t="s">
        <v>20</v>
      </c>
      <c r="D9" s="12">
        <v>39917</v>
      </c>
    </row>
    <row r="10" spans="1:4" x14ac:dyDescent="0.25">
      <c r="A10" s="12">
        <v>39938</v>
      </c>
      <c r="B10" t="s">
        <v>31</v>
      </c>
      <c r="C10" t="s">
        <v>21</v>
      </c>
      <c r="D10" s="12">
        <v>39938</v>
      </c>
    </row>
    <row r="11" spans="1:4" x14ac:dyDescent="0.25">
      <c r="A11" s="12">
        <v>39990</v>
      </c>
      <c r="B11" t="s">
        <v>32</v>
      </c>
      <c r="C11" t="s">
        <v>22</v>
      </c>
      <c r="D11" s="12">
        <v>39990</v>
      </c>
    </row>
    <row r="12" spans="1:4" x14ac:dyDescent="0.25">
      <c r="B12" t="s">
        <v>33</v>
      </c>
      <c r="C12" t="s">
        <v>23</v>
      </c>
      <c r="D12" s="12">
        <v>39990</v>
      </c>
    </row>
    <row r="13" spans="1:4" x14ac:dyDescent="0.25">
      <c r="A13" s="12">
        <v>39995</v>
      </c>
      <c r="B13" t="s">
        <v>34</v>
      </c>
      <c r="C13" t="s">
        <v>24</v>
      </c>
      <c r="D13" s="12">
        <v>39995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2015-05-08T11:49:43Z</dcterms:modified>
</cp:coreProperties>
</file>