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75" tabRatio="417" activeTab="0"/>
  </bookViews>
  <sheets>
    <sheet name="Сроки-платежи" sheetId="1" r:id="rId1"/>
    <sheet name="Лист3" sheetId="2" r:id="rId2"/>
  </sheets>
  <externalReferences>
    <externalReference r:id="rId5"/>
  </externalReferences>
  <definedNames>
    <definedName name="Excel_BuiltIn__FilterDatabase_1">0</definedName>
    <definedName name="Excel_BuiltIn__FilterDatabase_1_1">0</definedName>
    <definedName name="дата">"$'сроки-платежи'.$#ссыл" "$#ССЫЛ!"</definedName>
  </definedNames>
  <calcPr fullCalcOnLoad="1"/>
</workbook>
</file>

<file path=xl/sharedStrings.xml><?xml version="1.0" encoding="utf-8"?>
<sst xmlns="http://schemas.openxmlformats.org/spreadsheetml/2006/main" count="195" uniqueCount="110">
  <si>
    <t>Сегодняшняя дата:</t>
  </si>
  <si>
    <t>Месяц</t>
  </si>
  <si>
    <t>Для расчетов квартальной оплаты</t>
  </si>
  <si>
    <t>в статус оплачено переводить только вручную по факту оплаты</t>
  </si>
  <si>
    <t>Квартал</t>
  </si>
  <si>
    <t>Год</t>
  </si>
  <si>
    <t>Плательщик</t>
  </si>
  <si>
    <t>Получатель</t>
  </si>
  <si>
    <t>Срок платежа</t>
  </si>
  <si>
    <t>Вид</t>
  </si>
  <si>
    <t>Дата</t>
  </si>
  <si>
    <t>Сумма</t>
  </si>
  <si>
    <t>Номер и дата договора</t>
  </si>
  <si>
    <t>Срок действия договора</t>
  </si>
  <si>
    <t>Дата оплаты</t>
  </si>
  <si>
    <t>оплата по договору</t>
  </si>
  <si>
    <t>статус договора</t>
  </si>
  <si>
    <t>ИП</t>
  </si>
  <si>
    <t>Шахты</t>
  </si>
  <si>
    <t>до 2 числа</t>
  </si>
  <si>
    <t>ежемесячно</t>
  </si>
  <si>
    <t>№ 45 от 02.02.15</t>
  </si>
  <si>
    <t>УФК по РО (Администрация г. Шахты)</t>
  </si>
  <si>
    <t>№ 46 от 02.02.15</t>
  </si>
  <si>
    <t>№ 47 от 02.02.15</t>
  </si>
  <si>
    <t>№ 48 от 02.02.15</t>
  </si>
  <si>
    <t>№ 49 от 02.02.15</t>
  </si>
  <si>
    <t>№ 50 от 02.02.15</t>
  </si>
  <si>
    <t>№ 51 от 02.02.15</t>
  </si>
  <si>
    <t>Таганрог</t>
  </si>
  <si>
    <t>до 10 числа</t>
  </si>
  <si>
    <t>ежеквартально</t>
  </si>
  <si>
    <t xml:space="preserve">№ 55 от 31.05.10  </t>
  </si>
  <si>
    <t>УФК по РО (КУИ г. Таганрог)</t>
  </si>
  <si>
    <t xml:space="preserve">№ 56 от 31.05.10  </t>
  </si>
  <si>
    <t xml:space="preserve">№ 84 от 19.07.10  </t>
  </si>
  <si>
    <t xml:space="preserve">№ 85 от 19.07.10  </t>
  </si>
  <si>
    <t xml:space="preserve">№ 50 от 05.09.11  </t>
  </si>
  <si>
    <t>№ 18 от 19.03.12</t>
  </si>
  <si>
    <t>закончился</t>
  </si>
  <si>
    <t>ПКФ</t>
  </si>
  <si>
    <t>до 15 числа</t>
  </si>
  <si>
    <t>№ 391 от 15.09.14</t>
  </si>
  <si>
    <t>Новочеркасск</t>
  </si>
  <si>
    <t>до 20 числа</t>
  </si>
  <si>
    <t>№ 51 от 09.01.14</t>
  </si>
  <si>
    <t>УФК по РО (УАиГ Администрации города)</t>
  </si>
  <si>
    <t>№ 45 от 25.12.13</t>
  </si>
  <si>
    <t>№ 115 от 27.03.15</t>
  </si>
  <si>
    <t>№ 112 от 27.03.15</t>
  </si>
  <si>
    <t>№119 от 23.04.15г.</t>
  </si>
  <si>
    <t>№121 от 23.04.15г.</t>
  </si>
  <si>
    <t>№ 111 от 27.03.15</t>
  </si>
  <si>
    <t>№ 119 от 23.04.15</t>
  </si>
  <si>
    <t>№ 121 от 23.04.15</t>
  </si>
  <si>
    <t>до 28 числа</t>
  </si>
  <si>
    <t>№ 360 от 28.01.14</t>
  </si>
  <si>
    <t>№ 361 от 28.01.14</t>
  </si>
  <si>
    <t>№ 362 от 28.01.14</t>
  </si>
  <si>
    <t>№ 363 от 28.01.14</t>
  </si>
  <si>
    <t>№ 364 от 28.01.14</t>
  </si>
  <si>
    <t>№ 365 от 28.01.14</t>
  </si>
  <si>
    <t>№ 366 от 28.01.14</t>
  </si>
  <si>
    <t>№ 367 от 28.01.14</t>
  </si>
  <si>
    <t>№ 368 от 28.01.14</t>
  </si>
  <si>
    <t>№ 369 от 28.01.14</t>
  </si>
  <si>
    <t>№ 370 от 28.01.14</t>
  </si>
  <si>
    <t>№ 371 от 28.01.14</t>
  </si>
  <si>
    <t>№ 372 от 28.01.14</t>
  </si>
  <si>
    <t>№ 373 от 28.01.14</t>
  </si>
  <si>
    <t>№ 374 от 28.01.14</t>
  </si>
  <si>
    <t>№ 375 от 28.01.15</t>
  </si>
  <si>
    <t>№ 376 от 28.01.14</t>
  </si>
  <si>
    <t>№ 377 от 28.01.14</t>
  </si>
  <si>
    <t>№ 378 от 28.01.14</t>
  </si>
  <si>
    <t>№ 379 от 28.01.14</t>
  </si>
  <si>
    <t>№ 380 от 28.01.14</t>
  </si>
  <si>
    <t>Чалтырь</t>
  </si>
  <si>
    <t>До 18.03 числа</t>
  </si>
  <si>
    <t>ежегодно</t>
  </si>
  <si>
    <t>№ 11 от  03.04.15</t>
  </si>
  <si>
    <t>УФК по РО ( Администрация Мясниковского района)</t>
  </si>
  <si>
    <t>№ 10 от  03.04.16</t>
  </si>
  <si>
    <t>№ 9 от  03.04.17</t>
  </si>
  <si>
    <t>№ 8 от  03.04.18</t>
  </si>
  <si>
    <t>№ 7 от  03.04.19</t>
  </si>
  <si>
    <t>№ 6 от  03.04.20</t>
  </si>
  <si>
    <t>№ 5 от  03.04.21</t>
  </si>
  <si>
    <t>№ 4 от  03.04.22</t>
  </si>
  <si>
    <t>№ 3 от  03.04.23</t>
  </si>
  <si>
    <t>Батайск</t>
  </si>
  <si>
    <t>до 02.09 ежегодно</t>
  </si>
  <si>
    <t>№198 от 01.04.2015г.</t>
  </si>
  <si>
    <t xml:space="preserve"> УФК по РО (УаиГ города Батайска)</t>
  </si>
  <si>
    <t>№190 от 01.02.2015г.</t>
  </si>
  <si>
    <t>до 23.09 ежегодно</t>
  </si>
  <si>
    <t>№199 от 01.04.2015г.</t>
  </si>
  <si>
    <t>до 29.12 ежегодно</t>
  </si>
  <si>
    <t>№184 от 29.12.2014г.</t>
  </si>
  <si>
    <t>№183 от 29.12.2014г.</t>
  </si>
  <si>
    <r>
      <t>Батайск</t>
    </r>
    <r>
      <rPr>
        <sz val="10"/>
        <rFont val="Times New Roman"/>
        <family val="1"/>
      </rPr>
      <t xml:space="preserve"> </t>
    </r>
  </si>
  <si>
    <t>до 21.04 ежегодно</t>
  </si>
  <si>
    <t>№164 от 21.04.2014г.</t>
  </si>
  <si>
    <t>УФК по РО (УаиГ города Батайска)</t>
  </si>
  <si>
    <t>№165 от 21.04.2014г.</t>
  </si>
  <si>
    <t>до 15.09 ежегодно</t>
  </si>
  <si>
    <t>№169 от 22.09.2014г.</t>
  </si>
  <si>
    <t>№170 от 22.09.2014г.</t>
  </si>
  <si>
    <t>№171 от 22.09.2014г.</t>
  </si>
  <si>
    <t>№172 от 22.09.2014г.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</si>
</sst>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sz val="18"/>
      <color indexed="54"/>
      <name val="Calibri Light"/>
      <family val="2"/>
    </font>
    <font>
      <sz val="11"/>
      <color indexed="6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 vertical="center"/>
    </xf>
    <xf numFmtId="14" fontId="5" fillId="34" borderId="11" xfId="0" applyNumberFormat="1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vertical="center"/>
    </xf>
    <xf numFmtId="14" fontId="5" fillId="34" borderId="15" xfId="0" applyNumberFormat="1" applyFont="1" applyFill="1" applyBorder="1" applyAlignment="1">
      <alignment wrapText="1"/>
    </xf>
    <xf numFmtId="14" fontId="3" fillId="0" borderId="0" xfId="0" applyNumberFormat="1" applyFont="1" applyAlignment="1">
      <alignment/>
    </xf>
    <xf numFmtId="0" fontId="5" fillId="35" borderId="10" xfId="0" applyFont="1" applyFill="1" applyBorder="1" applyAlignment="1">
      <alignment vertical="top"/>
    </xf>
    <xf numFmtId="0" fontId="5" fillId="35" borderId="11" xfId="0" applyFont="1" applyFill="1" applyBorder="1" applyAlignment="1">
      <alignment vertical="top"/>
    </xf>
    <xf numFmtId="0" fontId="5" fillId="35" borderId="14" xfId="0" applyFont="1" applyFill="1" applyBorder="1" applyAlignment="1">
      <alignment vertical="top"/>
    </xf>
    <xf numFmtId="0" fontId="8" fillId="35" borderId="14" xfId="0" applyFont="1" applyFill="1" applyBorder="1" applyAlignment="1">
      <alignment vertical="top"/>
    </xf>
    <xf numFmtId="4" fontId="5" fillId="35" borderId="11" xfId="0" applyNumberFormat="1" applyFont="1" applyFill="1" applyBorder="1" applyAlignment="1">
      <alignment vertical="top"/>
    </xf>
    <xf numFmtId="0" fontId="5" fillId="35" borderId="15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4" fontId="5" fillId="0" borderId="16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0" fillId="36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36" borderId="23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0" borderId="17" xfId="0" applyFont="1" applyBorder="1" applyAlignment="1">
      <alignment/>
    </xf>
    <xf numFmtId="14" fontId="11" fillId="0" borderId="28" xfId="0" applyNumberFormat="1" applyFont="1" applyFill="1" applyBorder="1" applyAlignment="1">
      <alignment horizontal="right"/>
    </xf>
    <xf numFmtId="14" fontId="5" fillId="0" borderId="29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14" fontId="5" fillId="0" borderId="25" xfId="0" applyNumberFormat="1" applyFont="1" applyBorder="1" applyAlignment="1">
      <alignment horizontal="right"/>
    </xf>
    <xf numFmtId="14" fontId="12" fillId="0" borderId="30" xfId="0" applyNumberFormat="1" applyFont="1" applyBorder="1" applyAlignment="1">
      <alignment horizontal="right"/>
    </xf>
    <xf numFmtId="1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36" borderId="31" xfId="0" applyFont="1" applyFill="1" applyBorder="1" applyAlignment="1">
      <alignment/>
    </xf>
    <xf numFmtId="14" fontId="5" fillId="0" borderId="32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14" fontId="5" fillId="0" borderId="33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4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14" fontId="5" fillId="0" borderId="17" xfId="0" applyNumberFormat="1" applyFont="1" applyBorder="1" applyAlignment="1">
      <alignment horizontal="right"/>
    </xf>
    <xf numFmtId="0" fontId="5" fillId="36" borderId="19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9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/>
    </xf>
    <xf numFmtId="14" fontId="5" fillId="0" borderId="28" xfId="0" applyNumberFormat="1" applyFont="1" applyBorder="1" applyAlignment="1">
      <alignment horizontal="right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2" fontId="5" fillId="0" borderId="30" xfId="0" applyNumberFormat="1" applyFont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36" xfId="0" applyFont="1" applyFill="1" applyBorder="1" applyAlignment="1">
      <alignment/>
    </xf>
    <xf numFmtId="14" fontId="5" fillId="0" borderId="23" xfId="0" applyNumberFormat="1" applyFont="1" applyBorder="1" applyAlignment="1">
      <alignment horizontal="right"/>
    </xf>
    <xf numFmtId="0" fontId="5" fillId="36" borderId="37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4" fontId="5" fillId="0" borderId="38" xfId="0" applyNumberFormat="1" applyFont="1" applyFill="1" applyBorder="1" applyAlignment="1">
      <alignment/>
    </xf>
    <xf numFmtId="2" fontId="5" fillId="0" borderId="37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36" borderId="24" xfId="0" applyFont="1" applyFill="1" applyBorder="1" applyAlignment="1">
      <alignment wrapText="1"/>
    </xf>
    <xf numFmtId="0" fontId="5" fillId="36" borderId="36" xfId="0" applyFont="1" applyFill="1" applyBorder="1" applyAlignment="1">
      <alignment wrapText="1"/>
    </xf>
    <xf numFmtId="0" fontId="5" fillId="36" borderId="35" xfId="0" applyFont="1" applyFill="1" applyBorder="1" applyAlignment="1">
      <alignment wrapText="1"/>
    </xf>
    <xf numFmtId="2" fontId="5" fillId="0" borderId="39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0" fillId="36" borderId="4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" xfId="39"/>
    <cellStyle name="Безымянный1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rgb="FF000000"/>
      </font>
      <border/>
    </dxf>
    <dxf>
      <font>
        <b val="0"/>
        <i/>
        <sz val="11"/>
        <color rgb="FF000000"/>
      </font>
      <fill>
        <patternFill patternType="solid">
          <fgColor rgb="FFFF0000"/>
          <bgColor rgb="FFFF33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4\xlstart\samradDatePicker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14.8515625" style="1" customWidth="1"/>
    <col min="2" max="2" width="37.421875" style="1" customWidth="1"/>
    <col min="3" max="3" width="17.00390625" style="1" customWidth="1"/>
    <col min="4" max="4" width="13.57421875" style="1" customWidth="1"/>
    <col min="5" max="5" width="7.57421875" style="1" customWidth="1"/>
    <col min="6" max="6" width="7.140625" style="1" customWidth="1"/>
    <col min="7" max="7" width="13.421875" style="1" customWidth="1"/>
    <col min="8" max="8" width="18.421875" style="1" customWidth="1"/>
    <col min="9" max="9" width="13.7109375" style="1" customWidth="1"/>
    <col min="10" max="10" width="13.00390625" style="1" customWidth="1"/>
    <col min="11" max="11" width="21.00390625" style="1" customWidth="1"/>
    <col min="12" max="12" width="20.00390625" style="1" customWidth="1"/>
    <col min="13" max="13" width="16.7109375" style="1" customWidth="1"/>
    <col min="14" max="14" width="11.28125" style="1" customWidth="1"/>
    <col min="15" max="16" width="10.28125" style="1" customWidth="1"/>
    <col min="17" max="16384" width="9.140625" style="1" customWidth="1"/>
  </cols>
  <sheetData>
    <row r="1" spans="1:14" ht="22.5" customHeight="1">
      <c r="A1" s="93" t="s">
        <v>0</v>
      </c>
      <c r="B1" s="93"/>
      <c r="C1" s="93"/>
      <c r="D1" s="93"/>
      <c r="E1" s="93"/>
      <c r="F1" s="93"/>
      <c r="G1" s="93"/>
      <c r="H1" s="93"/>
      <c r="I1" s="3">
        <f ca="1">TODAY()</f>
        <v>42144</v>
      </c>
      <c r="J1" s="94"/>
      <c r="K1" s="4" t="s">
        <v>1</v>
      </c>
      <c r="L1" s="5">
        <f>MONTH(I1)</f>
        <v>5</v>
      </c>
      <c r="N1" s="1" t="s">
        <v>2</v>
      </c>
    </row>
    <row r="2" spans="1:16" ht="22.5" customHeight="1">
      <c r="A2" s="2"/>
      <c r="B2" s="2"/>
      <c r="C2" s="6" t="s">
        <v>3</v>
      </c>
      <c r="D2" s="7"/>
      <c r="E2" s="7"/>
      <c r="F2" s="7"/>
      <c r="G2" s="2"/>
      <c r="H2" s="2"/>
      <c r="I2" s="8"/>
      <c r="J2" s="94"/>
      <c r="K2" s="4" t="s">
        <v>4</v>
      </c>
      <c r="L2" s="5">
        <f>(INT((MONTH($I$1)+2)/3))</f>
        <v>2</v>
      </c>
      <c r="M2" s="9">
        <v>42005</v>
      </c>
      <c r="N2" s="9">
        <v>42095</v>
      </c>
      <c r="O2" s="9">
        <v>42186</v>
      </c>
      <c r="P2" s="9">
        <v>42278</v>
      </c>
    </row>
    <row r="3" spans="1:12" ht="22.5" customHeight="1">
      <c r="A3" s="2"/>
      <c r="B3" s="2"/>
      <c r="C3" s="7"/>
      <c r="D3" s="7"/>
      <c r="E3" s="7"/>
      <c r="F3" s="7"/>
      <c r="G3" s="2"/>
      <c r="H3" s="2"/>
      <c r="I3" s="8"/>
      <c r="J3" s="94"/>
      <c r="K3" s="4" t="s">
        <v>5</v>
      </c>
      <c r="L3" s="5">
        <f>YEAR(I1)</f>
        <v>2015</v>
      </c>
    </row>
    <row r="4" spans="1:12" ht="25.5">
      <c r="A4" s="10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3" t="s">
        <v>1</v>
      </c>
      <c r="G4" s="14" t="s">
        <v>11</v>
      </c>
      <c r="H4" s="11" t="s">
        <v>12</v>
      </c>
      <c r="I4" s="15" t="s">
        <v>13</v>
      </c>
      <c r="J4" s="15" t="s">
        <v>14</v>
      </c>
      <c r="K4" s="16" t="s">
        <v>15</v>
      </c>
      <c r="L4" s="16" t="s">
        <v>16</v>
      </c>
    </row>
    <row r="5" spans="1:13" ht="15.75" thickTop="1">
      <c r="A5" s="17" t="s">
        <v>17</v>
      </c>
      <c r="B5" s="18" t="s">
        <v>18</v>
      </c>
      <c r="C5" s="19" t="s">
        <v>19</v>
      </c>
      <c r="D5" s="20" t="s">
        <v>20</v>
      </c>
      <c r="E5" s="19">
        <v>2</v>
      </c>
      <c r="F5" s="19"/>
      <c r="G5" s="21">
        <v>835</v>
      </c>
      <c r="H5" s="22" t="s">
        <v>21</v>
      </c>
      <c r="I5" s="23">
        <v>42402</v>
      </c>
      <c r="J5" s="24">
        <f aca="true" t="shared" si="0" ref="J5:J16">IF(D5="ежемесячно",DATE(YEAR($I$1),MONTH($I$1),E5),IF(D5="ежеквартально",DATE(YEAR($I$1),MONTH(IF($L$2=1,$M$2,(IF($L$2=2,$N$2,IF($L$2=3,$O$2,IF($L$2=4,$P$2,"ЛОЖЬ")))))),E5),IF(D5="ежегодно",DATE($L$3,F5,E5),"ОШИБКА")))</f>
        <v>42126</v>
      </c>
      <c r="K5" s="25" t="str">
        <f>IF(ISTEXT(I5),"закончился",IF(((J5-$I$1)&gt;3)+((J5-$I$1)&lt;0),"ok","оплачивать"))</f>
        <v>ok</v>
      </c>
      <c r="L5" s="26" t="str">
        <f>IF(ISBLANK(I5),"",IF(ISTEXT(I5),"закончился",IF((I5-$I$1)&gt;10,"ok","продлевать")))</f>
        <v>ok</v>
      </c>
      <c r="M5" s="27"/>
    </row>
    <row r="6" spans="1:13" ht="15">
      <c r="A6" s="28"/>
      <c r="B6" s="28" t="s">
        <v>22</v>
      </c>
      <c r="C6" s="20" t="s">
        <v>20</v>
      </c>
      <c r="D6" s="20" t="s">
        <v>20</v>
      </c>
      <c r="E6" s="20">
        <v>18</v>
      </c>
      <c r="F6" s="20"/>
      <c r="G6" s="29">
        <v>1252</v>
      </c>
      <c r="H6" s="30" t="s">
        <v>23</v>
      </c>
      <c r="I6" s="23">
        <v>42402</v>
      </c>
      <c r="J6" s="24">
        <f t="shared" si="0"/>
        <v>42142</v>
      </c>
      <c r="K6" s="25" t="str">
        <f aca="true" t="shared" si="1" ref="K6:K69">IF(ISTEXT(I6),"закончился",IF(((J6-$I$1)&gt;3)+((J6-$I$1)&lt;0),"ok","оплачивать"))</f>
        <v>ok</v>
      </c>
      <c r="L6" s="31" t="str">
        <f aca="true" t="shared" si="2" ref="L6:L69">IF(ISBLANK(I6),"",IF(ISTEXT(I6),"закончился",IF((I6-$I$1)&gt;10,"ok","продлевать")))</f>
        <v>ok</v>
      </c>
      <c r="M6" s="32"/>
    </row>
    <row r="7" spans="1:13" ht="15">
      <c r="A7" s="28"/>
      <c r="B7" s="28"/>
      <c r="C7" s="20"/>
      <c r="D7" s="20" t="s">
        <v>20</v>
      </c>
      <c r="E7" s="20">
        <v>19</v>
      </c>
      <c r="F7" s="20"/>
      <c r="G7" s="29">
        <v>1002</v>
      </c>
      <c r="H7" s="30" t="s">
        <v>24</v>
      </c>
      <c r="I7" s="23">
        <v>42402</v>
      </c>
      <c r="J7" s="24">
        <f t="shared" si="0"/>
        <v>42143</v>
      </c>
      <c r="K7" s="25" t="str">
        <f t="shared" si="1"/>
        <v>ok</v>
      </c>
      <c r="L7" s="31" t="str">
        <f t="shared" si="2"/>
        <v>ok</v>
      </c>
      <c r="M7" s="33"/>
    </row>
    <row r="8" spans="1:13" ht="15">
      <c r="A8" s="28"/>
      <c r="B8" s="28"/>
      <c r="C8" s="20"/>
      <c r="D8" s="20" t="s">
        <v>20</v>
      </c>
      <c r="E8" s="20">
        <v>20</v>
      </c>
      <c r="F8" s="20"/>
      <c r="G8" s="29">
        <v>626</v>
      </c>
      <c r="H8" s="30" t="s">
        <v>25</v>
      </c>
      <c r="I8" s="23">
        <v>42402</v>
      </c>
      <c r="J8" s="24">
        <v>42144</v>
      </c>
      <c r="K8" s="25" t="str">
        <f>IF(ISTEXT(I8),"закончился",IF(((J8-$I$1)&gt;3)+((J8-$I$1)&lt;0),"ok","оплачивать"))</f>
        <v>оплачивать</v>
      </c>
      <c r="L8" s="31" t="str">
        <f t="shared" si="2"/>
        <v>ok</v>
      </c>
      <c r="M8" s="33"/>
    </row>
    <row r="9" spans="1:12" ht="15">
      <c r="A9" s="28"/>
      <c r="B9" s="28"/>
      <c r="C9" s="20"/>
      <c r="D9" s="20" t="s">
        <v>20</v>
      </c>
      <c r="E9" s="20">
        <v>21</v>
      </c>
      <c r="F9" s="20"/>
      <c r="G9" s="29">
        <v>1252</v>
      </c>
      <c r="H9" s="30" t="s">
        <v>26</v>
      </c>
      <c r="I9" s="23">
        <v>42402</v>
      </c>
      <c r="J9" s="24">
        <v>42147</v>
      </c>
      <c r="K9" s="25" t="str">
        <f>IF(ISTEXT(I9),"закончился",IF(((J9-$I$1)&gt;3)+((J9-$I$1)&lt;0),"ok","оплачивать"))</f>
        <v>оплачивать</v>
      </c>
      <c r="L9" s="31" t="str">
        <f t="shared" si="2"/>
        <v>ok</v>
      </c>
    </row>
    <row r="10" spans="1:12" ht="15">
      <c r="A10" s="28"/>
      <c r="B10" s="28"/>
      <c r="C10" s="20"/>
      <c r="D10" s="20" t="s">
        <v>20</v>
      </c>
      <c r="E10" s="20">
        <v>22</v>
      </c>
      <c r="F10" s="20"/>
      <c r="G10" s="29">
        <v>626</v>
      </c>
      <c r="H10" s="30" t="s">
        <v>27</v>
      </c>
      <c r="I10" s="23">
        <v>42402</v>
      </c>
      <c r="J10" s="24">
        <v>42146</v>
      </c>
      <c r="K10" s="25" t="str">
        <f>IF(ISTEXT(I10),"закончился",IF(((J10-$I$1)&gt;3)+((J10-$I$1)&lt;0),"ok","оплачивать"))</f>
        <v>оплачивать</v>
      </c>
      <c r="L10" s="31" t="str">
        <f t="shared" si="2"/>
        <v>ok</v>
      </c>
    </row>
    <row r="11" spans="1:12" ht="15.75" thickBot="1">
      <c r="A11" s="34"/>
      <c r="B11" s="34"/>
      <c r="C11" s="35"/>
      <c r="D11" s="20" t="s">
        <v>20</v>
      </c>
      <c r="E11" s="35">
        <v>2</v>
      </c>
      <c r="F11" s="35"/>
      <c r="G11" s="36">
        <v>219</v>
      </c>
      <c r="H11" s="37" t="s">
        <v>28</v>
      </c>
      <c r="I11" s="23">
        <v>42402</v>
      </c>
      <c r="J11" s="24">
        <f t="shared" si="0"/>
        <v>42126</v>
      </c>
      <c r="K11" s="25" t="str">
        <f>IF(ISTEXT(I11),"закончился",IF(((J11-$I$1)&gt;3)+((J11-$I$1)&lt;0),"ok","оплачивать"))</f>
        <v>ok</v>
      </c>
      <c r="L11" s="31" t="str">
        <f t="shared" si="2"/>
        <v>ok</v>
      </c>
    </row>
    <row r="12" spans="1:12" ht="15.75" thickTop="1">
      <c r="A12" s="17" t="s">
        <v>17</v>
      </c>
      <c r="B12" s="38" t="s">
        <v>29</v>
      </c>
      <c r="C12" s="39" t="s">
        <v>30</v>
      </c>
      <c r="D12" s="40" t="s">
        <v>31</v>
      </c>
      <c r="E12" s="41">
        <v>10</v>
      </c>
      <c r="F12" s="41"/>
      <c r="G12" s="21">
        <v>14580</v>
      </c>
      <c r="H12" s="42" t="s">
        <v>32</v>
      </c>
      <c r="I12" s="43">
        <v>42138</v>
      </c>
      <c r="J12" s="44">
        <f t="shared" si="0"/>
        <v>42104</v>
      </c>
      <c r="K12" s="25" t="str">
        <f>IF(ISTEXT(I12),"закончился",IF(((J12-$I$1)&gt;3)+((J12-$I$1)&lt;0),"ok","оплачивать"))</f>
        <v>ok</v>
      </c>
      <c r="L12" s="26" t="str">
        <f t="shared" si="2"/>
        <v>продлевать</v>
      </c>
    </row>
    <row r="13" spans="1:12" ht="15">
      <c r="A13" s="28"/>
      <c r="B13" s="45" t="s">
        <v>33</v>
      </c>
      <c r="C13" s="39" t="s">
        <v>31</v>
      </c>
      <c r="D13" s="41" t="s">
        <v>31</v>
      </c>
      <c r="E13" s="41">
        <v>10</v>
      </c>
      <c r="F13" s="41"/>
      <c r="G13" s="29">
        <v>14580</v>
      </c>
      <c r="H13" s="28" t="s">
        <v>34</v>
      </c>
      <c r="I13" s="46">
        <v>42154</v>
      </c>
      <c r="J13" s="24">
        <f t="shared" si="0"/>
        <v>42104</v>
      </c>
      <c r="K13" s="25" t="str">
        <f t="shared" si="1"/>
        <v>ok</v>
      </c>
      <c r="L13" s="31" t="str">
        <f t="shared" si="2"/>
        <v>продлевать</v>
      </c>
    </row>
    <row r="14" spans="1:12" ht="15">
      <c r="A14" s="28"/>
      <c r="B14" s="45"/>
      <c r="C14" s="39"/>
      <c r="D14" s="41" t="s">
        <v>31</v>
      </c>
      <c r="E14" s="41">
        <v>10</v>
      </c>
      <c r="F14" s="41"/>
      <c r="G14" s="29">
        <v>7290</v>
      </c>
      <c r="H14" s="28" t="s">
        <v>35</v>
      </c>
      <c r="I14" s="46">
        <v>42203</v>
      </c>
      <c r="J14" s="24">
        <f t="shared" si="0"/>
        <v>42104</v>
      </c>
      <c r="K14" s="25" t="str">
        <f t="shared" si="1"/>
        <v>ok</v>
      </c>
      <c r="L14" s="31" t="str">
        <f t="shared" si="2"/>
        <v>ok</v>
      </c>
    </row>
    <row r="15" spans="1:12" ht="15">
      <c r="A15" s="28"/>
      <c r="B15" s="45"/>
      <c r="C15" s="39"/>
      <c r="D15" s="41" t="s">
        <v>31</v>
      </c>
      <c r="E15" s="41">
        <v>10</v>
      </c>
      <c r="F15" s="41"/>
      <c r="G15" s="29">
        <v>14580</v>
      </c>
      <c r="H15" s="28" t="s">
        <v>36</v>
      </c>
      <c r="I15" s="46">
        <v>42203</v>
      </c>
      <c r="J15" s="24">
        <f t="shared" si="0"/>
        <v>42104</v>
      </c>
      <c r="K15" s="25" t="str">
        <f t="shared" si="1"/>
        <v>ok</v>
      </c>
      <c r="L15" s="31" t="str">
        <f t="shared" si="2"/>
        <v>ok</v>
      </c>
    </row>
    <row r="16" spans="1:12" ht="15">
      <c r="A16" s="28"/>
      <c r="B16" s="45"/>
      <c r="C16" s="39"/>
      <c r="D16" s="41" t="s">
        <v>31</v>
      </c>
      <c r="E16" s="41">
        <v>10</v>
      </c>
      <c r="F16" s="41"/>
      <c r="G16" s="29">
        <v>14580</v>
      </c>
      <c r="H16" s="28" t="s">
        <v>37</v>
      </c>
      <c r="I16" s="46">
        <v>42617</v>
      </c>
      <c r="J16" s="24">
        <f t="shared" si="0"/>
        <v>42104</v>
      </c>
      <c r="K16" s="25" t="str">
        <f t="shared" si="1"/>
        <v>ok</v>
      </c>
      <c r="L16" s="31" t="str">
        <f t="shared" si="2"/>
        <v>ok</v>
      </c>
    </row>
    <row r="17" spans="1:12" ht="16.5" thickBot="1">
      <c r="A17" s="34"/>
      <c r="B17" s="45"/>
      <c r="C17" s="39"/>
      <c r="D17" s="41" t="s">
        <v>31</v>
      </c>
      <c r="E17" s="41">
        <v>10</v>
      </c>
      <c r="F17" s="41"/>
      <c r="G17" s="36">
        <v>45052.2</v>
      </c>
      <c r="H17" s="34" t="s">
        <v>38</v>
      </c>
      <c r="I17" s="47" t="s">
        <v>39</v>
      </c>
      <c r="J17" s="47" t="s">
        <v>39</v>
      </c>
      <c r="K17" s="25" t="str">
        <f t="shared" si="1"/>
        <v>закончился</v>
      </c>
      <c r="L17" s="31" t="str">
        <f t="shared" si="2"/>
        <v>закончился</v>
      </c>
    </row>
    <row r="18" spans="1:12" ht="15.75" thickTop="1">
      <c r="A18" s="18" t="s">
        <v>40</v>
      </c>
      <c r="B18" s="18" t="s">
        <v>18</v>
      </c>
      <c r="C18" s="19" t="s">
        <v>41</v>
      </c>
      <c r="D18" s="19" t="s">
        <v>20</v>
      </c>
      <c r="E18" s="19">
        <v>15</v>
      </c>
      <c r="F18" s="19"/>
      <c r="G18" s="21">
        <v>501</v>
      </c>
      <c r="H18" s="42" t="s">
        <v>42</v>
      </c>
      <c r="I18" s="46">
        <v>42262</v>
      </c>
      <c r="J18" s="44">
        <f aca="true" t="shared" si="3" ref="J18:J49">IF(D18="ежемесячно",DATE(YEAR($I$1),MONTH($I$1),E18),IF(D18="ежеквартально",DATE(YEAR($I$1),MONTH(IF($L$2=1,$M$2,(IF($L$2=2,$N$2,IF($L$2=3,$O$2,IF($L$2=4,$P$2,"ЛОЖЬ")))))),E18),IF(D18="ежегодно",DATE($L$3,F18,E18),"ОШИБКА")))</f>
        <v>42139</v>
      </c>
      <c r="K18" s="25" t="str">
        <f t="shared" si="1"/>
        <v>ok</v>
      </c>
      <c r="L18" s="26" t="str">
        <f t="shared" si="2"/>
        <v>ok</v>
      </c>
    </row>
    <row r="19" spans="1:12" ht="15.75" thickBot="1">
      <c r="A19" s="34"/>
      <c r="B19" s="34" t="s">
        <v>22</v>
      </c>
      <c r="C19" s="35" t="s">
        <v>20</v>
      </c>
      <c r="D19" s="35" t="s">
        <v>20</v>
      </c>
      <c r="E19" s="35">
        <v>15</v>
      </c>
      <c r="F19" s="35"/>
      <c r="G19" s="36"/>
      <c r="H19" s="34"/>
      <c r="I19" s="48">
        <v>42262</v>
      </c>
      <c r="J19" s="24">
        <f t="shared" si="3"/>
        <v>42139</v>
      </c>
      <c r="K19" s="25" t="str">
        <f t="shared" si="1"/>
        <v>ok</v>
      </c>
      <c r="L19" s="31" t="str">
        <f t="shared" si="2"/>
        <v>ok</v>
      </c>
    </row>
    <row r="20" spans="1:12" ht="15.75" thickTop="1">
      <c r="A20" s="17" t="s">
        <v>40</v>
      </c>
      <c r="B20" s="17" t="s">
        <v>43</v>
      </c>
      <c r="C20" s="20" t="s">
        <v>44</v>
      </c>
      <c r="D20" s="20" t="s">
        <v>31</v>
      </c>
      <c r="E20" s="20">
        <v>20</v>
      </c>
      <c r="F20" s="20"/>
      <c r="G20" s="29">
        <v>25661.15</v>
      </c>
      <c r="H20" s="28" t="s">
        <v>45</v>
      </c>
      <c r="I20" s="46">
        <v>43485</v>
      </c>
      <c r="J20" s="44">
        <f t="shared" si="3"/>
        <v>42114</v>
      </c>
      <c r="K20" s="25" t="str">
        <f t="shared" si="1"/>
        <v>ok</v>
      </c>
      <c r="L20" s="26" t="str">
        <f t="shared" si="2"/>
        <v>ok</v>
      </c>
    </row>
    <row r="21" spans="1:12" ht="15.75" thickBot="1">
      <c r="A21" s="17"/>
      <c r="B21" s="49" t="s">
        <v>46</v>
      </c>
      <c r="C21" s="50" t="s">
        <v>31</v>
      </c>
      <c r="D21" s="50" t="s">
        <v>31</v>
      </c>
      <c r="E21" s="35">
        <v>20</v>
      </c>
      <c r="F21" s="35"/>
      <c r="G21" s="36">
        <v>20236.2</v>
      </c>
      <c r="H21" s="34" t="s">
        <v>47</v>
      </c>
      <c r="I21" s="48">
        <v>43393</v>
      </c>
      <c r="J21" s="24">
        <f t="shared" si="3"/>
        <v>42114</v>
      </c>
      <c r="K21" s="25" t="str">
        <f t="shared" si="1"/>
        <v>ok</v>
      </c>
      <c r="L21" s="31" t="str">
        <f t="shared" si="2"/>
        <v>ok</v>
      </c>
    </row>
    <row r="22" spans="1:12" ht="15.75" thickTop="1">
      <c r="A22" s="18" t="s">
        <v>17</v>
      </c>
      <c r="B22" s="17" t="s">
        <v>43</v>
      </c>
      <c r="C22" s="20" t="s">
        <v>44</v>
      </c>
      <c r="D22" s="20" t="s">
        <v>31</v>
      </c>
      <c r="E22" s="20">
        <v>20</v>
      </c>
      <c r="F22" s="20"/>
      <c r="G22" s="29">
        <v>3456</v>
      </c>
      <c r="H22" s="28" t="s">
        <v>48</v>
      </c>
      <c r="I22" s="46">
        <v>43916</v>
      </c>
      <c r="J22" s="51">
        <f t="shared" si="3"/>
        <v>42114</v>
      </c>
      <c r="K22" s="25" t="str">
        <f t="shared" si="1"/>
        <v>ok</v>
      </c>
      <c r="L22" s="26" t="str">
        <f t="shared" si="2"/>
        <v>ok</v>
      </c>
    </row>
    <row r="23" spans="1:12" ht="15">
      <c r="A23" s="28"/>
      <c r="B23" s="28" t="s">
        <v>46</v>
      </c>
      <c r="C23" s="20" t="s">
        <v>31</v>
      </c>
      <c r="D23" s="20" t="s">
        <v>31</v>
      </c>
      <c r="E23" s="20">
        <v>20</v>
      </c>
      <c r="F23" s="20"/>
      <c r="G23" s="29">
        <v>3974.4</v>
      </c>
      <c r="H23" s="28" t="s">
        <v>49</v>
      </c>
      <c r="I23" s="46">
        <v>43850</v>
      </c>
      <c r="J23" s="24">
        <f t="shared" si="3"/>
        <v>42114</v>
      </c>
      <c r="K23" s="25" t="str">
        <f t="shared" si="1"/>
        <v>ok</v>
      </c>
      <c r="L23" s="31" t="str">
        <f t="shared" si="2"/>
        <v>ok</v>
      </c>
    </row>
    <row r="24" spans="1:12" ht="15">
      <c r="A24" s="28"/>
      <c r="B24" s="28"/>
      <c r="C24" s="20"/>
      <c r="D24" s="20" t="s">
        <v>31</v>
      </c>
      <c r="E24" s="20">
        <v>20</v>
      </c>
      <c r="F24" s="20"/>
      <c r="G24" s="29">
        <v>5443.2</v>
      </c>
      <c r="H24" s="28" t="s">
        <v>50</v>
      </c>
      <c r="I24" s="46">
        <v>43943</v>
      </c>
      <c r="J24" s="24">
        <f t="shared" si="3"/>
        <v>42114</v>
      </c>
      <c r="K24" s="25" t="str">
        <f t="shared" si="1"/>
        <v>ok</v>
      </c>
      <c r="L24" s="31" t="str">
        <f t="shared" si="2"/>
        <v>ok</v>
      </c>
    </row>
    <row r="25" spans="1:12" ht="15">
      <c r="A25" s="28"/>
      <c r="B25" s="28"/>
      <c r="C25" s="20"/>
      <c r="D25" s="20" t="s">
        <v>31</v>
      </c>
      <c r="E25" s="20">
        <v>20</v>
      </c>
      <c r="F25" s="20"/>
      <c r="G25" s="29">
        <v>3020.98</v>
      </c>
      <c r="H25" s="28" t="s">
        <v>51</v>
      </c>
      <c r="I25" s="46">
        <v>43943</v>
      </c>
      <c r="J25" s="24">
        <f t="shared" si="3"/>
        <v>42114</v>
      </c>
      <c r="K25" s="25" t="str">
        <f t="shared" si="1"/>
        <v>ok</v>
      </c>
      <c r="L25" s="31" t="str">
        <f t="shared" si="2"/>
        <v>ok</v>
      </c>
    </row>
    <row r="26" spans="1:12" ht="15">
      <c r="A26" s="28"/>
      <c r="B26" s="28"/>
      <c r="C26" s="52"/>
      <c r="D26" s="20" t="s">
        <v>31</v>
      </c>
      <c r="E26" s="52">
        <v>20</v>
      </c>
      <c r="F26" s="52"/>
      <c r="G26" s="29">
        <v>4174.2</v>
      </c>
      <c r="H26" s="28" t="s">
        <v>52</v>
      </c>
      <c r="I26" s="46">
        <v>43887</v>
      </c>
      <c r="J26" s="24">
        <f t="shared" si="3"/>
        <v>42114</v>
      </c>
      <c r="K26" s="25" t="str">
        <f t="shared" si="1"/>
        <v>ok</v>
      </c>
      <c r="L26" s="31" t="str">
        <f t="shared" si="2"/>
        <v>ok</v>
      </c>
    </row>
    <row r="27" spans="1:12" ht="15">
      <c r="A27" s="28"/>
      <c r="B27" s="45"/>
      <c r="C27" s="52"/>
      <c r="D27" s="20" t="s">
        <v>31</v>
      </c>
      <c r="E27" s="52">
        <v>20</v>
      </c>
      <c r="F27" s="52"/>
      <c r="G27" s="29">
        <v>5443.2</v>
      </c>
      <c r="H27" s="30" t="s">
        <v>53</v>
      </c>
      <c r="I27" s="23">
        <v>43943</v>
      </c>
      <c r="J27" s="24">
        <f t="shared" si="3"/>
        <v>42114</v>
      </c>
      <c r="K27" s="25" t="str">
        <f t="shared" si="1"/>
        <v>ok</v>
      </c>
      <c r="L27" s="31" t="str">
        <f t="shared" si="2"/>
        <v>ok</v>
      </c>
    </row>
    <row r="28" spans="1:12" ht="15.75" thickBot="1">
      <c r="A28" s="28"/>
      <c r="B28" s="45"/>
      <c r="C28" s="52"/>
      <c r="D28" s="50" t="s">
        <v>31</v>
      </c>
      <c r="E28" s="52">
        <v>20</v>
      </c>
      <c r="F28" s="52"/>
      <c r="G28" s="29">
        <v>3020.98</v>
      </c>
      <c r="H28" s="30" t="s">
        <v>54</v>
      </c>
      <c r="I28" s="23">
        <v>43943</v>
      </c>
      <c r="J28" s="53">
        <f t="shared" si="3"/>
        <v>42114</v>
      </c>
      <c r="K28" s="25" t="str">
        <f t="shared" si="1"/>
        <v>ok</v>
      </c>
      <c r="L28" s="31" t="str">
        <f t="shared" si="2"/>
        <v>ok</v>
      </c>
    </row>
    <row r="29" spans="1:12" ht="15.75" thickTop="1">
      <c r="A29" s="18" t="s">
        <v>40</v>
      </c>
      <c r="B29" s="54" t="s">
        <v>18</v>
      </c>
      <c r="C29" s="55" t="s">
        <v>55</v>
      </c>
      <c r="D29" s="56" t="s">
        <v>20</v>
      </c>
      <c r="E29" s="57">
        <v>28</v>
      </c>
      <c r="F29" s="58"/>
      <c r="G29" s="21">
        <v>1089</v>
      </c>
      <c r="H29" s="22" t="s">
        <v>56</v>
      </c>
      <c r="I29" s="59">
        <v>42397</v>
      </c>
      <c r="J29" s="24">
        <f t="shared" si="3"/>
        <v>42152</v>
      </c>
      <c r="K29" s="25" t="str">
        <f t="shared" si="1"/>
        <v>ok</v>
      </c>
      <c r="L29" s="26" t="str">
        <f t="shared" si="2"/>
        <v>ok</v>
      </c>
    </row>
    <row r="30" spans="1:12" ht="15">
      <c r="A30" s="28"/>
      <c r="B30" s="45" t="s">
        <v>22</v>
      </c>
      <c r="C30" s="56" t="s">
        <v>20</v>
      </c>
      <c r="D30" s="56" t="s">
        <v>20</v>
      </c>
      <c r="E30" s="60">
        <v>28</v>
      </c>
      <c r="F30" s="61"/>
      <c r="G30" s="29">
        <v>1307</v>
      </c>
      <c r="H30" s="30" t="s">
        <v>57</v>
      </c>
      <c r="I30" s="23">
        <v>42397</v>
      </c>
      <c r="J30" s="24">
        <f t="shared" si="3"/>
        <v>42152</v>
      </c>
      <c r="K30" s="25" t="str">
        <f t="shared" si="1"/>
        <v>ok</v>
      </c>
      <c r="L30" s="31" t="str">
        <f t="shared" si="2"/>
        <v>ok</v>
      </c>
    </row>
    <row r="31" spans="1:12" ht="15">
      <c r="A31" s="28"/>
      <c r="B31" s="45"/>
      <c r="C31" s="56"/>
      <c r="D31" s="56" t="s">
        <v>20</v>
      </c>
      <c r="E31" s="60">
        <v>28</v>
      </c>
      <c r="F31" s="61"/>
      <c r="G31" s="29">
        <v>1307</v>
      </c>
      <c r="H31" s="30" t="s">
        <v>58</v>
      </c>
      <c r="I31" s="23">
        <v>42397</v>
      </c>
      <c r="J31" s="24">
        <f t="shared" si="3"/>
        <v>42152</v>
      </c>
      <c r="K31" s="25" t="str">
        <f t="shared" si="1"/>
        <v>ok</v>
      </c>
      <c r="L31" s="31" t="str">
        <f t="shared" si="2"/>
        <v>ok</v>
      </c>
    </row>
    <row r="32" spans="1:12" ht="15">
      <c r="A32" s="28"/>
      <c r="B32" s="45"/>
      <c r="C32" s="56"/>
      <c r="D32" s="56" t="s">
        <v>20</v>
      </c>
      <c r="E32" s="60">
        <v>28</v>
      </c>
      <c r="F32" s="61"/>
      <c r="G32" s="29">
        <v>1307</v>
      </c>
      <c r="H32" s="30" t="s">
        <v>59</v>
      </c>
      <c r="I32" s="23">
        <v>42397</v>
      </c>
      <c r="J32" s="24">
        <f t="shared" si="3"/>
        <v>42152</v>
      </c>
      <c r="K32" s="25" t="str">
        <f t="shared" si="1"/>
        <v>ok</v>
      </c>
      <c r="L32" s="31" t="str">
        <f t="shared" si="2"/>
        <v>ok</v>
      </c>
    </row>
    <row r="33" spans="1:12" ht="15">
      <c r="A33" s="28"/>
      <c r="B33" s="45"/>
      <c r="C33" s="56"/>
      <c r="D33" s="56" t="s">
        <v>20</v>
      </c>
      <c r="E33" s="60">
        <v>28</v>
      </c>
      <c r="F33" s="61"/>
      <c r="G33" s="29">
        <v>1307</v>
      </c>
      <c r="H33" s="30" t="s">
        <v>60</v>
      </c>
      <c r="I33" s="23">
        <v>42397</v>
      </c>
      <c r="J33" s="24">
        <f t="shared" si="3"/>
        <v>42152</v>
      </c>
      <c r="K33" s="25" t="str">
        <f t="shared" si="1"/>
        <v>ok</v>
      </c>
      <c r="L33" s="31" t="str">
        <f t="shared" si="2"/>
        <v>ok</v>
      </c>
    </row>
    <row r="34" spans="1:12" ht="15">
      <c r="A34" s="28"/>
      <c r="B34" s="45"/>
      <c r="C34" s="56"/>
      <c r="D34" s="56" t="s">
        <v>20</v>
      </c>
      <c r="E34" s="60">
        <v>28</v>
      </c>
      <c r="F34" s="61"/>
      <c r="G34" s="29">
        <v>816</v>
      </c>
      <c r="H34" s="30" t="s">
        <v>61</v>
      </c>
      <c r="I34" s="23">
        <v>42397</v>
      </c>
      <c r="J34" s="24">
        <f t="shared" si="3"/>
        <v>42152</v>
      </c>
      <c r="K34" s="25" t="str">
        <f t="shared" si="1"/>
        <v>ok</v>
      </c>
      <c r="L34" s="31" t="str">
        <f t="shared" si="2"/>
        <v>ok</v>
      </c>
    </row>
    <row r="35" spans="1:12" ht="15">
      <c r="A35" s="28"/>
      <c r="B35" s="45"/>
      <c r="C35" s="56"/>
      <c r="D35" s="56" t="s">
        <v>20</v>
      </c>
      <c r="E35" s="60">
        <v>28</v>
      </c>
      <c r="F35" s="61"/>
      <c r="G35" s="29">
        <v>1633</v>
      </c>
      <c r="H35" s="30" t="s">
        <v>62</v>
      </c>
      <c r="I35" s="23">
        <v>42397</v>
      </c>
      <c r="J35" s="24">
        <f t="shared" si="3"/>
        <v>42152</v>
      </c>
      <c r="K35" s="25" t="str">
        <f t="shared" si="1"/>
        <v>ok</v>
      </c>
      <c r="L35" s="31" t="str">
        <f t="shared" si="2"/>
        <v>ok</v>
      </c>
    </row>
    <row r="36" spans="1:12" ht="15">
      <c r="A36" s="28"/>
      <c r="B36" s="45"/>
      <c r="C36" s="56"/>
      <c r="D36" s="56" t="s">
        <v>20</v>
      </c>
      <c r="E36" s="60">
        <v>28</v>
      </c>
      <c r="F36" s="61"/>
      <c r="G36" s="29">
        <v>1633</v>
      </c>
      <c r="H36" s="30" t="s">
        <v>63</v>
      </c>
      <c r="I36" s="23">
        <v>42397</v>
      </c>
      <c r="J36" s="24">
        <f t="shared" si="3"/>
        <v>42152</v>
      </c>
      <c r="K36" s="25" t="str">
        <f t="shared" si="1"/>
        <v>ok</v>
      </c>
      <c r="L36" s="31" t="str">
        <f t="shared" si="2"/>
        <v>ok</v>
      </c>
    </row>
    <row r="37" spans="1:12" ht="15">
      <c r="A37" s="28"/>
      <c r="B37" s="45"/>
      <c r="C37" s="56"/>
      <c r="D37" s="56" t="s">
        <v>20</v>
      </c>
      <c r="E37" s="60">
        <v>28</v>
      </c>
      <c r="F37" s="61"/>
      <c r="G37" s="29">
        <v>1307</v>
      </c>
      <c r="H37" s="30" t="s">
        <v>64</v>
      </c>
      <c r="I37" s="23">
        <v>42397</v>
      </c>
      <c r="J37" s="24">
        <f t="shared" si="3"/>
        <v>42152</v>
      </c>
      <c r="K37" s="25" t="str">
        <f t="shared" si="1"/>
        <v>ok</v>
      </c>
      <c r="L37" s="31" t="str">
        <f t="shared" si="2"/>
        <v>ok</v>
      </c>
    </row>
    <row r="38" spans="1:12" ht="15">
      <c r="A38" s="28"/>
      <c r="B38" s="45"/>
      <c r="C38" s="56"/>
      <c r="D38" s="56" t="s">
        <v>20</v>
      </c>
      <c r="E38" s="60">
        <v>28</v>
      </c>
      <c r="F38" s="61"/>
      <c r="G38" s="29">
        <v>1307</v>
      </c>
      <c r="H38" s="30" t="s">
        <v>65</v>
      </c>
      <c r="I38" s="23">
        <v>42397</v>
      </c>
      <c r="J38" s="24">
        <f t="shared" si="3"/>
        <v>42152</v>
      </c>
      <c r="K38" s="25" t="str">
        <f t="shared" si="1"/>
        <v>ok</v>
      </c>
      <c r="L38" s="31" t="str">
        <f t="shared" si="2"/>
        <v>ok</v>
      </c>
    </row>
    <row r="39" spans="1:12" ht="15">
      <c r="A39" s="28"/>
      <c r="B39" s="45"/>
      <c r="C39" s="56"/>
      <c r="D39" s="56" t="s">
        <v>20</v>
      </c>
      <c r="E39" s="60">
        <v>28</v>
      </c>
      <c r="F39" s="61"/>
      <c r="G39" s="29">
        <v>1633</v>
      </c>
      <c r="H39" s="30" t="s">
        <v>66</v>
      </c>
      <c r="I39" s="23">
        <v>42397</v>
      </c>
      <c r="J39" s="24">
        <f t="shared" si="3"/>
        <v>42152</v>
      </c>
      <c r="K39" s="25" t="str">
        <f t="shared" si="1"/>
        <v>ok</v>
      </c>
      <c r="L39" s="31" t="str">
        <f t="shared" si="2"/>
        <v>ok</v>
      </c>
    </row>
    <row r="40" spans="1:12" ht="15">
      <c r="A40" s="28"/>
      <c r="B40" s="45"/>
      <c r="C40" s="56"/>
      <c r="D40" s="56" t="s">
        <v>20</v>
      </c>
      <c r="E40" s="60">
        <v>28</v>
      </c>
      <c r="F40" s="61"/>
      <c r="G40" s="29">
        <v>1633</v>
      </c>
      <c r="H40" s="30" t="s">
        <v>67</v>
      </c>
      <c r="I40" s="23">
        <v>42397</v>
      </c>
      <c r="J40" s="24">
        <f t="shared" si="3"/>
        <v>42152</v>
      </c>
      <c r="K40" s="25" t="str">
        <f t="shared" si="1"/>
        <v>ok</v>
      </c>
      <c r="L40" s="31" t="str">
        <f t="shared" si="2"/>
        <v>ok</v>
      </c>
    </row>
    <row r="41" spans="1:12" ht="15">
      <c r="A41" s="28"/>
      <c r="B41" s="45"/>
      <c r="C41" s="56"/>
      <c r="D41" s="56" t="s">
        <v>20</v>
      </c>
      <c r="E41" s="60">
        <v>28</v>
      </c>
      <c r="F41" s="61"/>
      <c r="G41" s="29">
        <v>1633</v>
      </c>
      <c r="H41" s="30" t="s">
        <v>68</v>
      </c>
      <c r="I41" s="23">
        <v>42397</v>
      </c>
      <c r="J41" s="24">
        <f t="shared" si="3"/>
        <v>42152</v>
      </c>
      <c r="K41" s="25" t="str">
        <f t="shared" si="1"/>
        <v>ok</v>
      </c>
      <c r="L41" s="31" t="str">
        <f t="shared" si="2"/>
        <v>ok</v>
      </c>
    </row>
    <row r="42" spans="1:12" ht="15">
      <c r="A42" s="28"/>
      <c r="B42" s="45"/>
      <c r="C42" s="56"/>
      <c r="D42" s="56" t="s">
        <v>20</v>
      </c>
      <c r="E42" s="60">
        <v>28</v>
      </c>
      <c r="F42" s="61"/>
      <c r="G42" s="29">
        <v>1633</v>
      </c>
      <c r="H42" s="30" t="s">
        <v>69</v>
      </c>
      <c r="I42" s="23">
        <v>42397</v>
      </c>
      <c r="J42" s="24">
        <f t="shared" si="3"/>
        <v>42152</v>
      </c>
      <c r="K42" s="25" t="str">
        <f t="shared" si="1"/>
        <v>ok</v>
      </c>
      <c r="L42" s="31" t="str">
        <f t="shared" si="2"/>
        <v>ok</v>
      </c>
    </row>
    <row r="43" spans="1:12" ht="15">
      <c r="A43" s="28"/>
      <c r="B43" s="45"/>
      <c r="C43" s="56"/>
      <c r="D43" s="56" t="s">
        <v>20</v>
      </c>
      <c r="E43" s="60">
        <v>28</v>
      </c>
      <c r="F43" s="61"/>
      <c r="G43" s="29">
        <v>816</v>
      </c>
      <c r="H43" s="30" t="s">
        <v>70</v>
      </c>
      <c r="I43" s="23">
        <v>42397</v>
      </c>
      <c r="J43" s="24">
        <f t="shared" si="3"/>
        <v>42152</v>
      </c>
      <c r="K43" s="25" t="str">
        <f t="shared" si="1"/>
        <v>ok</v>
      </c>
      <c r="L43" s="31" t="str">
        <f t="shared" si="2"/>
        <v>ok</v>
      </c>
    </row>
    <row r="44" spans="1:12" ht="15">
      <c r="A44" s="28"/>
      <c r="B44" s="45"/>
      <c r="C44" s="56"/>
      <c r="D44" s="56" t="s">
        <v>20</v>
      </c>
      <c r="E44" s="60">
        <v>28</v>
      </c>
      <c r="F44" s="61"/>
      <c r="G44" s="29">
        <v>1633</v>
      </c>
      <c r="H44" s="30" t="s">
        <v>71</v>
      </c>
      <c r="I44" s="23">
        <v>42397</v>
      </c>
      <c r="J44" s="24">
        <f t="shared" si="3"/>
        <v>42152</v>
      </c>
      <c r="K44" s="25" t="str">
        <f t="shared" si="1"/>
        <v>ok</v>
      </c>
      <c r="L44" s="31" t="str">
        <f t="shared" si="2"/>
        <v>ok</v>
      </c>
    </row>
    <row r="45" spans="1:12" ht="15">
      <c r="A45" s="28"/>
      <c r="B45" s="45"/>
      <c r="C45" s="56"/>
      <c r="D45" s="56" t="s">
        <v>20</v>
      </c>
      <c r="E45" s="60">
        <v>28</v>
      </c>
      <c r="F45" s="61"/>
      <c r="G45" s="29">
        <v>1633</v>
      </c>
      <c r="H45" s="30" t="s">
        <v>72</v>
      </c>
      <c r="I45" s="23">
        <v>42397</v>
      </c>
      <c r="J45" s="24">
        <f t="shared" si="3"/>
        <v>42152</v>
      </c>
      <c r="K45" s="25" t="str">
        <f t="shared" si="1"/>
        <v>ok</v>
      </c>
      <c r="L45" s="31" t="str">
        <f t="shared" si="2"/>
        <v>ok</v>
      </c>
    </row>
    <row r="46" spans="1:12" ht="15">
      <c r="A46" s="28"/>
      <c r="B46" s="45"/>
      <c r="C46" s="56"/>
      <c r="D46" s="56" t="s">
        <v>20</v>
      </c>
      <c r="E46" s="60">
        <v>28</v>
      </c>
      <c r="F46" s="61"/>
      <c r="G46" s="29">
        <v>117</v>
      </c>
      <c r="H46" s="30" t="s">
        <v>73</v>
      </c>
      <c r="I46" s="23">
        <v>42397</v>
      </c>
      <c r="J46" s="24">
        <f t="shared" si="3"/>
        <v>42152</v>
      </c>
      <c r="K46" s="25" t="str">
        <f t="shared" si="1"/>
        <v>ok</v>
      </c>
      <c r="L46" s="31" t="str">
        <f t="shared" si="2"/>
        <v>ok</v>
      </c>
    </row>
    <row r="47" spans="1:12" ht="15">
      <c r="A47" s="28"/>
      <c r="B47" s="45"/>
      <c r="C47" s="56"/>
      <c r="D47" s="56" t="s">
        <v>20</v>
      </c>
      <c r="E47" s="60">
        <v>28</v>
      </c>
      <c r="F47" s="61"/>
      <c r="G47" s="29">
        <v>117</v>
      </c>
      <c r="H47" s="30" t="s">
        <v>74</v>
      </c>
      <c r="I47" s="23">
        <v>42397</v>
      </c>
      <c r="J47" s="24">
        <f t="shared" si="3"/>
        <v>42152</v>
      </c>
      <c r="K47" s="25" t="str">
        <f t="shared" si="1"/>
        <v>ok</v>
      </c>
      <c r="L47" s="31" t="str">
        <f t="shared" si="2"/>
        <v>ok</v>
      </c>
    </row>
    <row r="48" spans="1:12" ht="15">
      <c r="A48" s="28"/>
      <c r="B48" s="45"/>
      <c r="C48" s="56"/>
      <c r="D48" s="56" t="s">
        <v>20</v>
      </c>
      <c r="E48" s="60">
        <v>28</v>
      </c>
      <c r="F48" s="61"/>
      <c r="G48" s="29">
        <v>117</v>
      </c>
      <c r="H48" s="30" t="s">
        <v>75</v>
      </c>
      <c r="I48" s="23">
        <v>42397</v>
      </c>
      <c r="J48" s="24">
        <f t="shared" si="3"/>
        <v>42152</v>
      </c>
      <c r="K48" s="25" t="str">
        <f t="shared" si="1"/>
        <v>ok</v>
      </c>
      <c r="L48" s="31" t="str">
        <f t="shared" si="2"/>
        <v>ok</v>
      </c>
    </row>
    <row r="49" spans="1:12" ht="15.75" thickBot="1">
      <c r="A49" s="34"/>
      <c r="B49" s="62"/>
      <c r="C49" s="63"/>
      <c r="D49" s="56" t="s">
        <v>20</v>
      </c>
      <c r="E49" s="64">
        <v>28</v>
      </c>
      <c r="F49" s="65"/>
      <c r="G49" s="36">
        <v>117</v>
      </c>
      <c r="H49" s="37" t="s">
        <v>76</v>
      </c>
      <c r="I49" s="23">
        <v>42397</v>
      </c>
      <c r="J49" s="24">
        <f t="shared" si="3"/>
        <v>42152</v>
      </c>
      <c r="K49" s="25" t="str">
        <f t="shared" si="1"/>
        <v>ok</v>
      </c>
      <c r="L49" s="31" t="str">
        <f t="shared" si="2"/>
        <v>ok</v>
      </c>
    </row>
    <row r="50" spans="1:12" ht="24.75" customHeight="1" thickTop="1">
      <c r="A50" s="38" t="s">
        <v>40</v>
      </c>
      <c r="B50" s="66" t="s">
        <v>77</v>
      </c>
      <c r="C50" s="61" t="s">
        <v>78</v>
      </c>
      <c r="D50" s="58" t="s">
        <v>79</v>
      </c>
      <c r="E50" s="61">
        <v>18</v>
      </c>
      <c r="F50" s="61">
        <v>3</v>
      </c>
      <c r="G50" s="67">
        <v>25920</v>
      </c>
      <c r="H50" s="45" t="s">
        <v>80</v>
      </c>
      <c r="I50" s="68">
        <v>43923</v>
      </c>
      <c r="J50" s="44">
        <f aca="true" t="shared" si="4" ref="J50:J69">IF(D50="ежемесячно",DATE(YEAR($I$1),MONTH($I$1),E50),IF(D50="ежеквартально",DATE(YEAR($I$1),MONTH(IF($L$2=1,$M$2,(IF($L$2=2,$N$2,IF($L$2=3,$O$2,IF($L$2=4,$P$2,"ЛОЖЬ")))))),E50),IF(D50="ежегодно",DATE($L$3,F50,E50),"ОШИБКА")))</f>
        <v>42081</v>
      </c>
      <c r="K50" s="25" t="str">
        <f t="shared" si="1"/>
        <v>ok</v>
      </c>
      <c r="L50" s="26" t="str">
        <f t="shared" si="2"/>
        <v>ok</v>
      </c>
    </row>
    <row r="51" spans="1:12" ht="24.75" customHeight="1">
      <c r="A51" s="45"/>
      <c r="B51" s="69" t="s">
        <v>81</v>
      </c>
      <c r="C51" s="61" t="s">
        <v>79</v>
      </c>
      <c r="D51" s="61" t="s">
        <v>79</v>
      </c>
      <c r="E51" s="61">
        <v>18</v>
      </c>
      <c r="F51" s="61">
        <v>3</v>
      </c>
      <c r="G51" s="67">
        <v>25920</v>
      </c>
      <c r="H51" s="45" t="s">
        <v>82</v>
      </c>
      <c r="I51" s="46">
        <v>43923</v>
      </c>
      <c r="J51" s="24">
        <f t="shared" si="4"/>
        <v>42081</v>
      </c>
      <c r="K51" s="25" t="str">
        <f t="shared" si="1"/>
        <v>ok</v>
      </c>
      <c r="L51" s="31" t="str">
        <f t="shared" si="2"/>
        <v>ok</v>
      </c>
    </row>
    <row r="52" spans="1:12" ht="15">
      <c r="A52" s="45"/>
      <c r="B52" s="69"/>
      <c r="C52" s="61"/>
      <c r="D52" s="61" t="s">
        <v>79</v>
      </c>
      <c r="E52" s="61">
        <v>18</v>
      </c>
      <c r="F52" s="61">
        <v>3</v>
      </c>
      <c r="G52" s="67">
        <v>25920</v>
      </c>
      <c r="H52" s="45" t="s">
        <v>83</v>
      </c>
      <c r="I52" s="46">
        <v>43923</v>
      </c>
      <c r="J52" s="24">
        <f t="shared" si="4"/>
        <v>42081</v>
      </c>
      <c r="K52" s="25" t="str">
        <f t="shared" si="1"/>
        <v>ok</v>
      </c>
      <c r="L52" s="31" t="str">
        <f t="shared" si="2"/>
        <v>ok</v>
      </c>
    </row>
    <row r="53" spans="1:12" ht="15">
      <c r="A53" s="45"/>
      <c r="B53" s="69"/>
      <c r="C53" s="61"/>
      <c r="D53" s="61" t="s">
        <v>79</v>
      </c>
      <c r="E53" s="61">
        <v>18</v>
      </c>
      <c r="F53" s="61">
        <v>3</v>
      </c>
      <c r="G53" s="67">
        <v>25920</v>
      </c>
      <c r="H53" s="45" t="s">
        <v>84</v>
      </c>
      <c r="I53" s="46">
        <v>43923</v>
      </c>
      <c r="J53" s="24">
        <f t="shared" si="4"/>
        <v>42081</v>
      </c>
      <c r="K53" s="25" t="str">
        <f t="shared" si="1"/>
        <v>ok</v>
      </c>
      <c r="L53" s="31" t="str">
        <f t="shared" si="2"/>
        <v>ok</v>
      </c>
    </row>
    <row r="54" spans="1:12" ht="15">
      <c r="A54" s="45"/>
      <c r="B54" s="69"/>
      <c r="C54" s="61"/>
      <c r="D54" s="61" t="s">
        <v>79</v>
      </c>
      <c r="E54" s="61">
        <v>18</v>
      </c>
      <c r="F54" s="61">
        <v>3</v>
      </c>
      <c r="G54" s="67">
        <v>25920</v>
      </c>
      <c r="H54" s="45" t="s">
        <v>85</v>
      </c>
      <c r="I54" s="46">
        <v>43923</v>
      </c>
      <c r="J54" s="24">
        <f t="shared" si="4"/>
        <v>42081</v>
      </c>
      <c r="K54" s="25" t="str">
        <f t="shared" si="1"/>
        <v>ok</v>
      </c>
      <c r="L54" s="31" t="str">
        <f t="shared" si="2"/>
        <v>ok</v>
      </c>
    </row>
    <row r="55" spans="1:12" ht="15">
      <c r="A55" s="45"/>
      <c r="B55" s="69"/>
      <c r="C55" s="61"/>
      <c r="D55" s="61" t="s">
        <v>79</v>
      </c>
      <c r="E55" s="61">
        <v>18</v>
      </c>
      <c r="F55" s="61">
        <v>3</v>
      </c>
      <c r="G55" s="67">
        <v>25920</v>
      </c>
      <c r="H55" s="45" t="s">
        <v>86</v>
      </c>
      <c r="I55" s="46">
        <v>43923</v>
      </c>
      <c r="J55" s="24">
        <f t="shared" si="4"/>
        <v>42081</v>
      </c>
      <c r="K55" s="25" t="str">
        <f t="shared" si="1"/>
        <v>ok</v>
      </c>
      <c r="L55" s="31" t="str">
        <f t="shared" si="2"/>
        <v>ok</v>
      </c>
    </row>
    <row r="56" spans="1:12" ht="15">
      <c r="A56" s="45"/>
      <c r="B56" s="69"/>
      <c r="C56" s="61"/>
      <c r="D56" s="61" t="s">
        <v>79</v>
      </c>
      <c r="E56" s="61">
        <v>18</v>
      </c>
      <c r="F56" s="61">
        <v>3</v>
      </c>
      <c r="G56" s="67">
        <v>25920</v>
      </c>
      <c r="H56" s="45" t="s">
        <v>87</v>
      </c>
      <c r="I56" s="46">
        <v>43923</v>
      </c>
      <c r="J56" s="24">
        <f t="shared" si="4"/>
        <v>42081</v>
      </c>
      <c r="K56" s="25" t="str">
        <f t="shared" si="1"/>
        <v>ok</v>
      </c>
      <c r="L56" s="31" t="str">
        <f t="shared" si="2"/>
        <v>ok</v>
      </c>
    </row>
    <row r="57" spans="1:12" ht="15">
      <c r="A57" s="45"/>
      <c r="B57" s="69"/>
      <c r="C57" s="61"/>
      <c r="D57" s="61" t="s">
        <v>79</v>
      </c>
      <c r="E57" s="61">
        <v>18</v>
      </c>
      <c r="F57" s="61">
        <v>3</v>
      </c>
      <c r="G57" s="67">
        <v>25920</v>
      </c>
      <c r="H57" s="45" t="s">
        <v>88</v>
      </c>
      <c r="I57" s="46">
        <v>43923</v>
      </c>
      <c r="J57" s="24">
        <f t="shared" si="4"/>
        <v>42081</v>
      </c>
      <c r="K57" s="25" t="str">
        <f t="shared" si="1"/>
        <v>ok</v>
      </c>
      <c r="L57" s="31" t="str">
        <f t="shared" si="2"/>
        <v>ok</v>
      </c>
    </row>
    <row r="58" spans="1:12" ht="15.75" thickBot="1">
      <c r="A58" s="62"/>
      <c r="B58" s="70"/>
      <c r="C58" s="65"/>
      <c r="D58" s="65" t="s">
        <v>79</v>
      </c>
      <c r="E58" s="61">
        <v>18</v>
      </c>
      <c r="F58" s="61">
        <v>3</v>
      </c>
      <c r="G58" s="71">
        <v>25920</v>
      </c>
      <c r="H58" s="62" t="s">
        <v>89</v>
      </c>
      <c r="I58" s="46">
        <v>43923</v>
      </c>
      <c r="J58" s="24">
        <f t="shared" si="4"/>
        <v>42081</v>
      </c>
      <c r="K58" s="25" t="str">
        <f t="shared" si="1"/>
        <v>ok</v>
      </c>
      <c r="L58" s="31" t="str">
        <f t="shared" si="2"/>
        <v>ok</v>
      </c>
    </row>
    <row r="59" spans="1:12" ht="15.75" thickTop="1">
      <c r="A59" s="66" t="s">
        <v>17</v>
      </c>
      <c r="B59" s="66" t="s">
        <v>90</v>
      </c>
      <c r="C59" s="39" t="s">
        <v>91</v>
      </c>
      <c r="D59" s="20" t="s">
        <v>79</v>
      </c>
      <c r="E59" s="40">
        <v>2</v>
      </c>
      <c r="F59" s="57">
        <v>9</v>
      </c>
      <c r="G59" s="67">
        <v>29484</v>
      </c>
      <c r="H59" s="69" t="s">
        <v>92</v>
      </c>
      <c r="I59" s="59">
        <v>43344</v>
      </c>
      <c r="J59" s="44">
        <f t="shared" si="4"/>
        <v>42249</v>
      </c>
      <c r="K59" s="25" t="str">
        <f t="shared" si="1"/>
        <v>ok</v>
      </c>
      <c r="L59" s="26" t="str">
        <f t="shared" si="2"/>
        <v>ok</v>
      </c>
    </row>
    <row r="60" spans="1:12" ht="15.75" thickBot="1">
      <c r="A60" s="69"/>
      <c r="B60" s="69" t="s">
        <v>93</v>
      </c>
      <c r="C60" s="72"/>
      <c r="D60" s="20" t="s">
        <v>79</v>
      </c>
      <c r="E60" s="73">
        <v>2</v>
      </c>
      <c r="F60" s="64">
        <v>9</v>
      </c>
      <c r="G60" s="67">
        <v>29484</v>
      </c>
      <c r="H60" s="69" t="s">
        <v>94</v>
      </c>
      <c r="I60" s="74">
        <v>43344</v>
      </c>
      <c r="J60" s="53">
        <f t="shared" si="4"/>
        <v>42249</v>
      </c>
      <c r="K60" s="25" t="str">
        <f t="shared" si="1"/>
        <v>ok</v>
      </c>
      <c r="L60" s="31" t="str">
        <f t="shared" si="2"/>
        <v>ok</v>
      </c>
    </row>
    <row r="61" spans="1:12" ht="16.5" thickBot="1" thickTop="1">
      <c r="A61" s="69"/>
      <c r="B61" s="69"/>
      <c r="C61" s="75" t="s">
        <v>95</v>
      </c>
      <c r="D61" s="76" t="s">
        <v>79</v>
      </c>
      <c r="E61" s="73">
        <v>23</v>
      </c>
      <c r="F61" s="77">
        <v>9</v>
      </c>
      <c r="G61" s="78">
        <v>34020</v>
      </c>
      <c r="H61" s="79" t="s">
        <v>96</v>
      </c>
      <c r="I61" s="48">
        <v>43365</v>
      </c>
      <c r="J61" s="80">
        <f t="shared" si="4"/>
        <v>42270</v>
      </c>
      <c r="K61" s="25" t="str">
        <f t="shared" si="1"/>
        <v>ok</v>
      </c>
      <c r="L61" s="26" t="str">
        <f t="shared" si="2"/>
        <v>ok</v>
      </c>
    </row>
    <row r="62" spans="1:12" ht="15.75" thickTop="1">
      <c r="A62" s="69"/>
      <c r="B62" s="69"/>
      <c r="C62" s="55" t="s">
        <v>97</v>
      </c>
      <c r="D62" s="20" t="s">
        <v>79</v>
      </c>
      <c r="E62" s="41">
        <v>29</v>
      </c>
      <c r="F62" s="57">
        <v>12</v>
      </c>
      <c r="G62" s="81">
        <v>29484</v>
      </c>
      <c r="H62" s="82" t="s">
        <v>98</v>
      </c>
      <c r="I62" s="46">
        <v>43827</v>
      </c>
      <c r="J62" s="44">
        <f t="shared" si="4"/>
        <v>42367</v>
      </c>
      <c r="K62" s="25" t="str">
        <f t="shared" si="1"/>
        <v>ok</v>
      </c>
      <c r="L62" s="26" t="str">
        <f t="shared" si="2"/>
        <v>ok</v>
      </c>
    </row>
    <row r="63" spans="1:12" ht="15.75" thickBot="1">
      <c r="A63" s="69"/>
      <c r="B63" s="69"/>
      <c r="C63" s="83"/>
      <c r="D63" s="20" t="s">
        <v>79</v>
      </c>
      <c r="E63" s="84">
        <v>29</v>
      </c>
      <c r="F63" s="85">
        <v>12</v>
      </c>
      <c r="G63" s="86">
        <v>17010</v>
      </c>
      <c r="H63" s="87" t="s">
        <v>99</v>
      </c>
      <c r="I63" s="48">
        <v>43827</v>
      </c>
      <c r="J63" s="53">
        <f t="shared" si="4"/>
        <v>42367</v>
      </c>
      <c r="K63" s="25" t="str">
        <f t="shared" si="1"/>
        <v>ok</v>
      </c>
      <c r="L63" s="31" t="str">
        <f t="shared" si="2"/>
        <v>ok</v>
      </c>
    </row>
    <row r="64" spans="1:12" ht="15.75" thickTop="1">
      <c r="A64" s="88" t="s">
        <v>40</v>
      </c>
      <c r="B64" s="88" t="s">
        <v>100</v>
      </c>
      <c r="C64" s="75" t="s">
        <v>101</v>
      </c>
      <c r="D64" s="19" t="s">
        <v>79</v>
      </c>
      <c r="E64" s="40">
        <v>21</v>
      </c>
      <c r="F64" s="57">
        <v>4</v>
      </c>
      <c r="G64" s="78">
        <v>29484</v>
      </c>
      <c r="H64" s="79" t="s">
        <v>102</v>
      </c>
      <c r="I64" s="46">
        <v>43575</v>
      </c>
      <c r="J64" s="44">
        <f t="shared" si="4"/>
        <v>42115</v>
      </c>
      <c r="K64" s="25" t="str">
        <f t="shared" si="1"/>
        <v>ok</v>
      </c>
      <c r="L64" s="26" t="str">
        <f t="shared" si="2"/>
        <v>ok</v>
      </c>
    </row>
    <row r="65" spans="1:12" ht="15.75" thickBot="1">
      <c r="A65" s="69"/>
      <c r="B65" s="69" t="s">
        <v>103</v>
      </c>
      <c r="C65" s="72"/>
      <c r="D65" s="35" t="s">
        <v>79</v>
      </c>
      <c r="E65" s="73">
        <v>21</v>
      </c>
      <c r="F65" s="64">
        <v>4</v>
      </c>
      <c r="G65" s="67">
        <v>34020</v>
      </c>
      <c r="H65" s="69" t="s">
        <v>104</v>
      </c>
      <c r="I65" s="48">
        <v>43575</v>
      </c>
      <c r="J65" s="80">
        <f t="shared" si="4"/>
        <v>42115</v>
      </c>
      <c r="K65" s="25" t="str">
        <f t="shared" si="1"/>
        <v>ok</v>
      </c>
      <c r="L65" s="31" t="str">
        <f t="shared" si="2"/>
        <v>ok</v>
      </c>
    </row>
    <row r="66" spans="1:12" ht="15.75" thickTop="1">
      <c r="A66" s="69"/>
      <c r="B66" s="69"/>
      <c r="C66" s="55" t="s">
        <v>105</v>
      </c>
      <c r="D66" s="19" t="s">
        <v>79</v>
      </c>
      <c r="E66" s="40">
        <v>15</v>
      </c>
      <c r="F66" s="57">
        <v>9</v>
      </c>
      <c r="G66" s="78">
        <v>34020</v>
      </c>
      <c r="H66" s="82" t="s">
        <v>106</v>
      </c>
      <c r="I66" s="46">
        <v>43722</v>
      </c>
      <c r="J66" s="44">
        <f t="shared" si="4"/>
        <v>42262</v>
      </c>
      <c r="K66" s="25" t="str">
        <f t="shared" si="1"/>
        <v>ok</v>
      </c>
      <c r="L66" s="26" t="str">
        <f t="shared" si="2"/>
        <v>ok</v>
      </c>
    </row>
    <row r="67" spans="1:12" ht="15">
      <c r="A67" s="69"/>
      <c r="B67" s="69"/>
      <c r="C67" s="89"/>
      <c r="D67" s="20" t="s">
        <v>79</v>
      </c>
      <c r="E67" s="41">
        <v>15</v>
      </c>
      <c r="F67" s="60">
        <v>9</v>
      </c>
      <c r="G67" s="67">
        <v>34020</v>
      </c>
      <c r="H67" s="90" t="s">
        <v>107</v>
      </c>
      <c r="I67" s="46">
        <v>43722</v>
      </c>
      <c r="J67" s="24">
        <f t="shared" si="4"/>
        <v>42262</v>
      </c>
      <c r="K67" s="25" t="str">
        <f t="shared" si="1"/>
        <v>ok</v>
      </c>
      <c r="L67" s="31" t="str">
        <f t="shared" si="2"/>
        <v>ok</v>
      </c>
    </row>
    <row r="68" spans="1:12" ht="15">
      <c r="A68" s="69"/>
      <c r="B68" s="69"/>
      <c r="C68" s="89"/>
      <c r="D68" s="20" t="s">
        <v>79</v>
      </c>
      <c r="E68" s="41">
        <v>15</v>
      </c>
      <c r="F68" s="60">
        <v>9</v>
      </c>
      <c r="G68" s="67">
        <v>34020</v>
      </c>
      <c r="H68" s="90" t="s">
        <v>108</v>
      </c>
      <c r="I68" s="46">
        <v>43722</v>
      </c>
      <c r="J68" s="24">
        <f t="shared" si="4"/>
        <v>42262</v>
      </c>
      <c r="K68" s="25" t="str">
        <f t="shared" si="1"/>
        <v>ok</v>
      </c>
      <c r="L68" s="31" t="str">
        <f t="shared" si="2"/>
        <v>ok</v>
      </c>
    </row>
    <row r="69" spans="1:12" ht="15.75" thickBot="1">
      <c r="A69" s="87"/>
      <c r="B69" s="87"/>
      <c r="C69" s="91"/>
      <c r="D69" s="35" t="s">
        <v>79</v>
      </c>
      <c r="E69" s="73">
        <v>15</v>
      </c>
      <c r="F69" s="64">
        <v>9</v>
      </c>
      <c r="G69" s="71">
        <v>34020</v>
      </c>
      <c r="H69" s="87" t="s">
        <v>109</v>
      </c>
      <c r="I69" s="48">
        <v>43722</v>
      </c>
      <c r="J69" s="53">
        <f t="shared" si="4"/>
        <v>42262</v>
      </c>
      <c r="K69" s="25" t="str">
        <f t="shared" si="1"/>
        <v>ok</v>
      </c>
      <c r="L69" s="92" t="str">
        <f t="shared" si="2"/>
        <v>ok</v>
      </c>
    </row>
    <row r="70" ht="15.75" thickTop="1"/>
  </sheetData>
  <sheetProtection selectLockedCells="1" selectUnlockedCells="1"/>
  <mergeCells count="2">
    <mergeCell ref="A1:H1"/>
    <mergeCell ref="J1:J3"/>
  </mergeCells>
  <conditionalFormatting sqref="L15:L69 L5:L10">
    <cfRule type="cellIs" priority="1" dxfId="3" operator="equal" stopIfTrue="1">
      <formula>0</formula>
    </cfRule>
  </conditionalFormatting>
  <conditionalFormatting sqref="L11:L14">
    <cfRule type="cellIs" priority="2" dxfId="3" operator="equal" stopIfTrue="1">
      <formula>0</formula>
    </cfRule>
  </conditionalFormatting>
  <conditionalFormatting sqref="K5:K69">
    <cfRule type="cellIs" priority="3" dxfId="4" operator="equal" stopIfTrue="1">
      <formula>"оплачивать"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Марина Морозова</cp:lastModifiedBy>
  <dcterms:created xsi:type="dcterms:W3CDTF">2015-05-19T12:47:18Z</dcterms:created>
  <dcterms:modified xsi:type="dcterms:W3CDTF">2015-05-20T07:49:52Z</dcterms:modified>
  <cp:category/>
  <cp:version/>
  <cp:contentType/>
  <cp:contentStatus/>
</cp:coreProperties>
</file>