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0" windowHeight="7155" activeTab="1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" i="2" l="1"/>
  <c r="E1" i="2"/>
  <c r="F2" i="2"/>
  <c r="F3" i="2"/>
  <c r="E2" i="2"/>
  <c r="E3" i="2"/>
  <c r="D1" i="2"/>
  <c r="D2" i="2"/>
  <c r="D3" i="2"/>
  <c r="C2" i="2" l="1"/>
  <c r="C3" i="2"/>
  <c r="C1" i="2"/>
  <c r="A2" i="2"/>
  <c r="B2" i="2" s="1"/>
  <c r="A3" i="2"/>
  <c r="B3" i="2"/>
  <c r="A1" i="2"/>
  <c r="A14" i="1"/>
  <c r="A15" i="1"/>
  <c r="A16" i="1"/>
  <c r="B15" i="1"/>
  <c r="B16" i="1"/>
  <c r="B14" i="1"/>
  <c r="B1" i="2" l="1"/>
</calcChain>
</file>

<file path=xl/sharedStrings.xml><?xml version="1.0" encoding="utf-8"?>
<sst xmlns="http://schemas.openxmlformats.org/spreadsheetml/2006/main" count="22" uniqueCount="21">
  <si>
    <t>Датчик АБС задний, двухсторонний</t>
  </si>
  <si>
    <t>Вал приводной, передний левый</t>
  </si>
  <si>
    <t>Комплект тормозных колодок передних</t>
  </si>
  <si>
    <t>410 003 001 + 410 003 002 + 429 003 001 + 429 003 002 BREMSSCHEIBEN + BREMSBELÄGE VORNE/HINTEN</t>
  </si>
  <si>
    <t>410 010 004 + 410 010 006 + 429 010 007 + 429 010 008 BREMSSCHEIBEN + BREMSBELÄGE</t>
  </si>
  <si>
    <t>Пример сложных артикулов</t>
  </si>
  <si>
    <t>410 010 001 + 410 010 007 + 429 010 001 + 429 010 003 BREMSSCHEIBEN + BREMSBELÄGE</t>
  </si>
  <si>
    <t>410 010 001 + 429 010 001 BREMSSCHEIBEN + BREMSBELÄGE</t>
  </si>
  <si>
    <t>410 010 001 + 429 010 009 BREMSSCHEIBEN + BREMSBELÄGE</t>
  </si>
  <si>
    <t>Суппорт тормозной задний, левый</t>
  </si>
  <si>
    <t>Тросс стояночного тормоза</t>
  </si>
  <si>
    <t>Таблица 1</t>
  </si>
  <si>
    <t>Таблица 2</t>
  </si>
  <si>
    <t>Таблица 3</t>
  </si>
  <si>
    <t xml:space="preserve">11.3481-8504.2  </t>
  </si>
  <si>
    <t>400 040 101 ABS SENSOR HINTEN</t>
  </si>
  <si>
    <t>429 003 001  BREMSBELÄGE VORNE</t>
  </si>
  <si>
    <t>760 003 001 ANTRIEBSWELLE VORNE LINKS</t>
  </si>
  <si>
    <t>ABS SENSOR HINTEN/Датчик АБС задний, двухсторонний</t>
  </si>
  <si>
    <t>BREMSBELÄGE VORNE/Комплект тормозных колодок передних</t>
  </si>
  <si>
    <t>ANTRIEBSWELLE VORNE LINKS/Вал приводной, передний 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</si>
</sst>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wrapText="1"/>
    </xf>
    <xf numFmtId="0" fontId="1" fillId="0" borderId="0" xfId="0" applyFont="1"/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11" sqref="B11"/>
    </sheetView>
  </sheetViews>
  <sheetFormatPr defaultColWidth="8.85546875" defaultRowHeight="15" x14ac:dyDescent="0.25"/>
  <cols>
    <col min="1" max="1" width="15.42578125" customWidth="1"/>
    <col min="2" max="2" width="102.42578125" customWidth="1"/>
  </cols>
  <sheetData>
    <row r="1" spans="1:2" x14ac:dyDescent="0.25">
      <c r="A1" s="5" t="s">
        <v>11</v>
      </c>
    </row>
    <row r="2" spans="1:2" x14ac:dyDescent="0.25">
      <c r="A2" s="9">
        <v>400040101</v>
      </c>
      <c r="B2" s="11" t="s">
        <v>0</v>
      </c>
    </row>
    <row r="3" spans="1:2" x14ac:dyDescent="0.25">
      <c r="A3" s="1">
        <v>400040103</v>
      </c>
      <c r="B3" s="12" t="s">
        <v>0</v>
      </c>
    </row>
    <row r="4" spans="1:2" x14ac:dyDescent="0.25">
      <c r="A4" s="10">
        <v>429003001</v>
      </c>
      <c r="B4" s="13" t="s">
        <v>2</v>
      </c>
    </row>
    <row r="5" spans="1:2" x14ac:dyDescent="0.25">
      <c r="A5" s="1">
        <v>430009001</v>
      </c>
      <c r="B5" s="12" t="s">
        <v>9</v>
      </c>
    </row>
    <row r="6" spans="1:2" x14ac:dyDescent="0.25">
      <c r="A6" s="1">
        <v>450038007</v>
      </c>
      <c r="B6" s="12" t="s">
        <v>10</v>
      </c>
    </row>
    <row r="7" spans="1:2" x14ac:dyDescent="0.25">
      <c r="A7" s="9">
        <v>760003001</v>
      </c>
      <c r="B7" s="11" t="s">
        <v>1</v>
      </c>
    </row>
    <row r="9" spans="1:2" x14ac:dyDescent="0.25">
      <c r="B9" s="5" t="s">
        <v>12</v>
      </c>
    </row>
    <row r="10" spans="1:2" x14ac:dyDescent="0.25">
      <c r="B10" s="4" t="s">
        <v>15</v>
      </c>
    </row>
    <row r="11" spans="1:2" ht="15" customHeight="1" x14ac:dyDescent="0.25">
      <c r="B11" s="4" t="s">
        <v>16</v>
      </c>
    </row>
    <row r="12" spans="1:2" x14ac:dyDescent="0.25">
      <c r="B12" s="4" t="s">
        <v>17</v>
      </c>
    </row>
    <row r="14" spans="1:2" x14ac:dyDescent="0.25">
      <c r="A14" s="16" t="str">
        <f>LEFT(B10,11)</f>
        <v>400 040 101</v>
      </c>
      <c r="B14" t="str">
        <f>TRIM(MID(B10,13,99)&amp;"/"&amp;VLOOKUP(--SUBSTITUTE(A14," ",""),$A$2:$B$7,2,0))</f>
        <v>ABS SENSOR HINTEN/Датчик АБС задний, двухсторонний</v>
      </c>
    </row>
    <row r="15" spans="1:2" x14ac:dyDescent="0.25">
      <c r="A15" s="16" t="str">
        <f t="shared" ref="A15:A16" si="0">LEFT(B11,11)</f>
        <v>429 003 001</v>
      </c>
      <c r="B15" t="str">
        <f t="shared" ref="B15:B16" si="1">TRIM(MID(B11,13,99)&amp;"/"&amp;VLOOKUP(--SUBSTITUTE(A15," ",""),$A$2:$B$7,2,0))</f>
        <v>BREMSBELÄGE VORNE/Комплект тормозных колодок передних</v>
      </c>
    </row>
    <row r="16" spans="1:2" x14ac:dyDescent="0.25">
      <c r="A16" s="16" t="str">
        <f t="shared" si="0"/>
        <v>760 003 001</v>
      </c>
      <c r="B16" t="str">
        <f t="shared" si="1"/>
        <v>ANTRIEBSWELLE VORNE LINKS/Вал приводной, передний левый</v>
      </c>
    </row>
    <row r="19" spans="1:3" x14ac:dyDescent="0.25">
      <c r="A19" s="5" t="s">
        <v>13</v>
      </c>
    </row>
    <row r="20" spans="1:3" x14ac:dyDescent="0.25">
      <c r="A20" s="9">
        <v>400040101</v>
      </c>
      <c r="B20" s="2" t="s">
        <v>18</v>
      </c>
    </row>
    <row r="21" spans="1:3" x14ac:dyDescent="0.25">
      <c r="A21" s="10">
        <v>429003001</v>
      </c>
      <c r="B21" s="3" t="s">
        <v>19</v>
      </c>
    </row>
    <row r="22" spans="1:3" x14ac:dyDescent="0.25">
      <c r="A22" s="9">
        <v>760003001</v>
      </c>
      <c r="B22" s="2" t="s">
        <v>20</v>
      </c>
    </row>
    <row r="23" spans="1:3" x14ac:dyDescent="0.25">
      <c r="A23" s="6"/>
      <c r="B23" s="7"/>
    </row>
    <row r="24" spans="1:3" x14ac:dyDescent="0.25">
      <c r="B24" s="8" t="s">
        <v>5</v>
      </c>
    </row>
    <row r="25" spans="1:3" ht="16.5" customHeight="1" x14ac:dyDescent="0.25">
      <c r="B25" s="4" t="s">
        <v>3</v>
      </c>
    </row>
    <row r="26" spans="1:3" x14ac:dyDescent="0.25">
      <c r="B26" s="4" t="s">
        <v>6</v>
      </c>
    </row>
    <row r="27" spans="1:3" x14ac:dyDescent="0.25">
      <c r="B27" s="4" t="s">
        <v>7</v>
      </c>
    </row>
    <row r="28" spans="1:3" x14ac:dyDescent="0.25">
      <c r="B28" s="4" t="s">
        <v>8</v>
      </c>
    </row>
    <row r="29" spans="1:3" x14ac:dyDescent="0.25">
      <c r="B29" s="4" t="s">
        <v>4</v>
      </c>
    </row>
    <row r="30" spans="1:3" x14ac:dyDescent="0.25">
      <c r="B30" s="15" t="s">
        <v>14</v>
      </c>
    </row>
    <row r="31" spans="1:3" x14ac:dyDescent="0.25">
      <c r="B31" s="15">
        <v>12205</v>
      </c>
      <c r="C31" s="14"/>
    </row>
    <row r="32" spans="1:3" x14ac:dyDescent="0.25">
      <c r="C32" s="14"/>
    </row>
  </sheetData>
  <sortState ref="A15:B17">
    <sortCondition ref="A15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1" sqref="F1"/>
    </sheetView>
  </sheetViews>
  <sheetFormatPr defaultColWidth="8.85546875" defaultRowHeight="15" x14ac:dyDescent="0.25"/>
  <cols>
    <col min="1" max="1" width="16.7109375" customWidth="1"/>
    <col min="2" max="2" width="16.5703125" customWidth="1"/>
    <col min="3" max="3" width="13.140625" customWidth="1"/>
    <col min="4" max="4" width="10.85546875" bestFit="1" customWidth="1"/>
    <col min="5" max="5" width="10.85546875" customWidth="1"/>
  </cols>
  <sheetData>
    <row r="1" spans="1:6" x14ac:dyDescent="0.25">
      <c r="A1">
        <f>--LEFT(Лист1!B10,11)</f>
        <v>400040101</v>
      </c>
      <c r="B1" t="str">
        <f>REPLACE(REPLACE(A1,7,,CHAR(160)),4,,CHAR(160))</f>
        <v>400 040 101</v>
      </c>
      <c r="C1" t="str">
        <f>LEFT(Лист1!B10,11)</f>
        <v>400 040 101</v>
      </c>
      <c r="D1" t="str">
        <f>TEXT(A1,"# ### ##0")</f>
        <v>400 040 101</v>
      </c>
      <c r="E1" t="str">
        <f>SUBSTITUTE(TEXT(A1,"# ##0")," ",CHAR(160))</f>
        <v>400 040 101</v>
      </c>
      <c r="F1" t="str">
        <f>SUBSTITUTE(TEXT(A1,"# ##0")," "," ")</f>
        <v>400 040 101</v>
      </c>
    </row>
    <row r="2" spans="1:6" x14ac:dyDescent="0.25">
      <c r="A2">
        <f>--LEFT(Лист1!B11,11)</f>
        <v>429003001</v>
      </c>
      <c r="B2" t="str">
        <f t="shared" ref="B2:B3" si="0">REPLACE(REPLACE(A2,7,,CHAR(160)),4,,CHAR(160))</f>
        <v>429 003 001</v>
      </c>
      <c r="C2" t="str">
        <f>LEFT(Лист1!B11,11)</f>
        <v>429 003 001</v>
      </c>
      <c r="D2" t="str">
        <f t="shared" ref="D2:D3" si="1">TEXT(A2,"# ### ##0")</f>
        <v>429 003 001</v>
      </c>
      <c r="E2" t="str">
        <f t="shared" ref="E2:E3" si="2">SUBSTITUTE(TEXT(A2,"# ##0")," ",CHAR(160))</f>
        <v>429 003 001</v>
      </c>
      <c r="F2" t="str">
        <f t="shared" ref="F2:F3" si="3">SUBSTITUTE(TEXT(A2,"# ##0")," "," ")</f>
        <v>429 003 001</v>
      </c>
    </row>
    <row r="3" spans="1:6" x14ac:dyDescent="0.25">
      <c r="A3">
        <f>--LEFT(Лист1!B12,11)</f>
        <v>760003001</v>
      </c>
      <c r="B3" t="str">
        <f t="shared" si="0"/>
        <v>760 003 001</v>
      </c>
      <c r="C3" t="str">
        <f>LEFT(Лист1!B12,11)</f>
        <v>760 003 001</v>
      </c>
      <c r="D3" t="str">
        <f t="shared" si="1"/>
        <v>760 003 001</v>
      </c>
      <c r="E3" t="str">
        <f t="shared" si="2"/>
        <v>760 003 001</v>
      </c>
      <c r="F3" t="str">
        <f t="shared" si="3"/>
        <v>760 003 001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andyou</dc:creator>
  <cp:lastModifiedBy>_Boroda_</cp:lastModifiedBy>
  <dcterms:created xsi:type="dcterms:W3CDTF">2015-05-21T16:26:17Z</dcterms:created>
  <dcterms:modified xsi:type="dcterms:W3CDTF">2015-05-25T06:52:49Z</dcterms:modified>
</cp:coreProperties>
</file>