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F5" i="1" l="1"/>
  <c r="F6" i="1" s="1"/>
  <c r="F7" i="1" s="1"/>
  <c r="E63" i="1"/>
  <c r="H6" i="1" l="1"/>
  <c r="F8" i="1"/>
  <c r="F9" i="1" s="1"/>
  <c r="F10" i="1" s="1"/>
  <c r="H7" i="1"/>
  <c r="H5" i="1"/>
  <c r="G6" i="1"/>
  <c r="G5" i="1"/>
  <c r="I6" i="1" l="1"/>
  <c r="I5" i="1"/>
  <c r="F11" i="1"/>
  <c r="G7" i="1"/>
  <c r="I7" i="1" s="1"/>
  <c r="H8" i="1"/>
  <c r="G8" i="1"/>
  <c r="G9" i="1"/>
  <c r="K13" i="1" l="1"/>
  <c r="J13" i="1"/>
  <c r="J11" i="1"/>
  <c r="L11" i="1" s="1"/>
  <c r="N11" i="1" s="1"/>
  <c r="K12" i="1"/>
  <c r="J12" i="1"/>
  <c r="K11" i="1"/>
  <c r="F12" i="1"/>
  <c r="F13" i="1" s="1"/>
  <c r="I8" i="1"/>
  <c r="H9" i="1"/>
  <c r="I9" i="1" s="1"/>
  <c r="M11" i="1" l="1"/>
  <c r="O11" i="1" s="1"/>
  <c r="F14" i="1"/>
  <c r="G10" i="1"/>
  <c r="H10" i="1"/>
  <c r="F15" i="1" l="1"/>
  <c r="F16" i="1" s="1"/>
  <c r="F17" i="1" s="1"/>
  <c r="F18" i="1" s="1"/>
  <c r="F19" i="1" s="1"/>
  <c r="F20" i="1" s="1"/>
  <c r="F21" i="1" s="1"/>
  <c r="K17" i="1"/>
  <c r="K14" i="1"/>
  <c r="J17" i="1"/>
  <c r="J14" i="1"/>
  <c r="J18" i="1"/>
  <c r="K15" i="1"/>
  <c r="J19" i="1"/>
  <c r="K20" i="1"/>
  <c r="J16" i="1"/>
  <c r="K18" i="1"/>
  <c r="K19" i="1"/>
  <c r="J15" i="1"/>
  <c r="K16" i="1"/>
  <c r="J20" i="1"/>
  <c r="G11" i="1"/>
  <c r="I10" i="1"/>
  <c r="H12" i="1"/>
  <c r="G12" i="1"/>
  <c r="G13" i="1"/>
  <c r="H13" i="1"/>
  <c r="M14" i="1" l="1"/>
  <c r="O14" i="1" s="1"/>
  <c r="L14" i="1"/>
  <c r="N14" i="1" s="1"/>
  <c r="F22" i="1"/>
  <c r="F23" i="1" s="1"/>
  <c r="F24" i="1" s="1"/>
  <c r="F25" i="1" s="1"/>
  <c r="F26" i="1" s="1"/>
  <c r="K25" i="1"/>
  <c r="J25" i="1"/>
  <c r="J23" i="1"/>
  <c r="K24" i="1"/>
  <c r="K22" i="1"/>
  <c r="K21" i="1"/>
  <c r="J22" i="1"/>
  <c r="J21" i="1"/>
  <c r="L21" i="1" s="1"/>
  <c r="N21" i="1" s="1"/>
  <c r="K23" i="1"/>
  <c r="J24" i="1"/>
  <c r="I12" i="1"/>
  <c r="I13" i="1"/>
  <c r="H11" i="1"/>
  <c r="F27" i="1" l="1"/>
  <c r="F28" i="1" s="1"/>
  <c r="F29" i="1" s="1"/>
  <c r="F30" i="1" s="1"/>
  <c r="F31" i="1" s="1"/>
  <c r="F32" i="1" s="1"/>
  <c r="F33" i="1" s="1"/>
  <c r="F34" i="1" s="1"/>
  <c r="K30" i="1"/>
  <c r="K26" i="1"/>
  <c r="J30" i="1"/>
  <c r="J26" i="1"/>
  <c r="K28" i="1"/>
  <c r="K32" i="1"/>
  <c r="J28" i="1"/>
  <c r="J33" i="1"/>
  <c r="K27" i="1"/>
  <c r="K31" i="1"/>
  <c r="J27" i="1"/>
  <c r="J31" i="1"/>
  <c r="J32" i="1"/>
  <c r="K29" i="1"/>
  <c r="K33" i="1"/>
  <c r="J29" i="1"/>
  <c r="M21" i="1"/>
  <c r="O21" i="1" s="1"/>
  <c r="I11" i="1"/>
  <c r="H15" i="1"/>
  <c r="G15" i="1"/>
  <c r="L26" i="1" l="1"/>
  <c r="N26" i="1" s="1"/>
  <c r="M26" i="1"/>
  <c r="O26" i="1" s="1"/>
  <c r="F35" i="1"/>
  <c r="F36" i="1" s="1"/>
  <c r="K34" i="1"/>
  <c r="M34" i="1" s="1"/>
  <c r="O34" i="1" s="1"/>
  <c r="J34" i="1"/>
  <c r="K35" i="1"/>
  <c r="J35" i="1"/>
  <c r="I15" i="1"/>
  <c r="G16" i="1"/>
  <c r="H16" i="1"/>
  <c r="F37" i="1" l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K37" i="1"/>
  <c r="K41" i="1"/>
  <c r="K45" i="1"/>
  <c r="K49" i="1"/>
  <c r="K53" i="1"/>
  <c r="J37" i="1"/>
  <c r="J41" i="1"/>
  <c r="J45" i="1"/>
  <c r="J49" i="1"/>
  <c r="J53" i="1"/>
  <c r="K39" i="1"/>
  <c r="K43" i="1"/>
  <c r="K47" i="1"/>
  <c r="K51" i="1"/>
  <c r="J51" i="1"/>
  <c r="K48" i="1"/>
  <c r="J40" i="1"/>
  <c r="J48" i="1"/>
  <c r="K38" i="1"/>
  <c r="K42" i="1"/>
  <c r="K46" i="1"/>
  <c r="K50" i="1"/>
  <c r="K54" i="1"/>
  <c r="J38" i="1"/>
  <c r="J42" i="1"/>
  <c r="J46" i="1"/>
  <c r="J50" i="1"/>
  <c r="J54" i="1"/>
  <c r="K36" i="1"/>
  <c r="J39" i="1"/>
  <c r="J43" i="1"/>
  <c r="J47" i="1"/>
  <c r="J36" i="1"/>
  <c r="K40" i="1"/>
  <c r="K44" i="1"/>
  <c r="K52" i="1"/>
  <c r="J44" i="1"/>
  <c r="J52" i="1"/>
  <c r="L34" i="1"/>
  <c r="N34" i="1" s="1"/>
  <c r="I16" i="1"/>
  <c r="H17" i="1"/>
  <c r="G17" i="1"/>
  <c r="L36" i="1" l="1"/>
  <c r="N36" i="1" s="1"/>
  <c r="M36" i="1"/>
  <c r="O36" i="1" s="1"/>
  <c r="I17" i="1"/>
  <c r="H18" i="1"/>
  <c r="G18" i="1"/>
  <c r="F63" i="1" l="1"/>
  <c r="H14" i="1" s="1"/>
  <c r="G20" i="1"/>
  <c r="H20" i="1"/>
  <c r="G19" i="1"/>
  <c r="H19" i="1"/>
  <c r="I18" i="1"/>
  <c r="G21" i="1"/>
  <c r="I19" i="1" l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l="1"/>
  <c r="G34" i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l="1"/>
  <c r="G39" i="1"/>
  <c r="H39" i="1"/>
  <c r="I39" i="1" l="1"/>
  <c r="G40" i="1"/>
  <c r="H40" i="1"/>
  <c r="I40" i="1" l="1"/>
  <c r="H41" i="1"/>
  <c r="G41" i="1"/>
  <c r="I41" i="1" l="1"/>
  <c r="H42" i="1"/>
  <c r="G42" i="1"/>
  <c r="I42" i="1" s="1"/>
  <c r="G43" i="1" l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H47" i="1"/>
  <c r="I47" i="1" l="1"/>
  <c r="G48" i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l="1"/>
  <c r="H54" i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H59" i="1"/>
  <c r="I59" i="1" l="1"/>
  <c r="G60" i="1"/>
  <c r="H60" i="1"/>
  <c r="I60" i="1" l="1"/>
  <c r="H61" i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I63" i="1" l="1"/>
  <c r="T24" i="1" l="1"/>
  <c r="T26" i="1"/>
  <c r="T25" i="1"/>
  <c r="T30" i="1" l="1"/>
  <c r="T28" i="1"/>
  <c r="T27" i="1"/>
</calcChain>
</file>

<file path=xl/sharedStrings.xml><?xml version="1.0" encoding="utf-8"?>
<sst xmlns="http://schemas.openxmlformats.org/spreadsheetml/2006/main" count="12" uniqueCount="12">
  <si>
    <t>значение показателя</t>
  </si>
  <si>
    <t>цена</t>
  </si>
  <si>
    <t>параметр:</t>
  </si>
  <si>
    <t>покупаем/продаём: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</si>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</sst>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001616"/>
        <c:axId val="813999984"/>
      </c:lineChart>
      <c:catAx>
        <c:axId val="81400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3999984"/>
        <c:crosses val="autoZero"/>
        <c:auto val="1"/>
        <c:lblAlgn val="ctr"/>
        <c:lblOffset val="100"/>
        <c:noMultiLvlLbl val="0"/>
      </c:catAx>
      <c:valAx>
        <c:axId val="8139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400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Лист1!$D$5:$D$63</c:f>
              <c:numCache>
                <c:formatCode>0.0000</c:formatCode>
                <c:ptCount val="59"/>
                <c:pt idx="0">
                  <c:v>1.4902</c:v>
                </c:pt>
                <c:pt idx="1">
                  <c:v>1.4923999999999999</c:v>
                </c:pt>
                <c:pt idx="2">
                  <c:v>1.4896</c:v>
                </c:pt>
                <c:pt idx="3">
                  <c:v>1.4941</c:v>
                </c:pt>
                <c:pt idx="4">
                  <c:v>1.4924999999999999</c:v>
                </c:pt>
                <c:pt idx="5">
                  <c:v>1.5034000000000001</c:v>
                </c:pt>
                <c:pt idx="6">
                  <c:v>1.5022</c:v>
                </c:pt>
                <c:pt idx="7">
                  <c:v>1.5</c:v>
                </c:pt>
                <c:pt idx="8">
                  <c:v>1.4856</c:v>
                </c:pt>
                <c:pt idx="9">
                  <c:v>1.4807999999999999</c:v>
                </c:pt>
                <c:pt idx="10">
                  <c:v>1.4718</c:v>
                </c:pt>
                <c:pt idx="11">
                  <c:v>1.4843</c:v>
                </c:pt>
                <c:pt idx="12">
                  <c:v>1.4726999999999999</c:v>
                </c:pt>
                <c:pt idx="13">
                  <c:v>1.4750000000000001</c:v>
                </c:pt>
                <c:pt idx="14">
                  <c:v>1.4701</c:v>
                </c:pt>
                <c:pt idx="15">
                  <c:v>1.4896</c:v>
                </c:pt>
                <c:pt idx="16">
                  <c:v>1.4865999999999999</c:v>
                </c:pt>
                <c:pt idx="17">
                  <c:v>1.4834000000000001</c:v>
                </c:pt>
                <c:pt idx="18">
                  <c:v>1.4996</c:v>
                </c:pt>
                <c:pt idx="19">
                  <c:v>1.4978</c:v>
                </c:pt>
                <c:pt idx="20">
                  <c:v>1.4973000000000001</c:v>
                </c:pt>
                <c:pt idx="21">
                  <c:v>1.4863999999999999</c:v>
                </c:pt>
                <c:pt idx="22">
                  <c:v>1.4892000000000001</c:v>
                </c:pt>
                <c:pt idx="23">
                  <c:v>1.4984999999999999</c:v>
                </c:pt>
                <c:pt idx="24">
                  <c:v>1.4855</c:v>
                </c:pt>
                <c:pt idx="25">
                  <c:v>1.494</c:v>
                </c:pt>
                <c:pt idx="26">
                  <c:v>1.4917</c:v>
                </c:pt>
                <c:pt idx="27">
                  <c:v>1.4973000000000001</c:v>
                </c:pt>
                <c:pt idx="28">
                  <c:v>1.4976</c:v>
                </c:pt>
                <c:pt idx="29">
                  <c:v>1.5135000000000001</c:v>
                </c:pt>
                <c:pt idx="30">
                  <c:v>1.5011000000000001</c:v>
                </c:pt>
                <c:pt idx="31">
                  <c:v>1.4992000000000001</c:v>
                </c:pt>
                <c:pt idx="32">
                  <c:v>1.5096000000000001</c:v>
                </c:pt>
                <c:pt idx="33">
                  <c:v>1.5035000000000001</c:v>
                </c:pt>
                <c:pt idx="34">
                  <c:v>1.5088999999999999</c:v>
                </c:pt>
                <c:pt idx="35">
                  <c:v>1.4824999999999999</c:v>
                </c:pt>
                <c:pt idx="36">
                  <c:v>1.482</c:v>
                </c:pt>
                <c:pt idx="37">
                  <c:v>1.4681999999999999</c:v>
                </c:pt>
                <c:pt idx="38">
                  <c:v>1.4715</c:v>
                </c:pt>
                <c:pt idx="39">
                  <c:v>1.4719</c:v>
                </c:pt>
                <c:pt idx="40">
                  <c:v>1.4612000000000001</c:v>
                </c:pt>
                <c:pt idx="41">
                  <c:v>1.4643999999999999</c:v>
                </c:pt>
                <c:pt idx="42">
                  <c:v>1.4521999999999999</c:v>
                </c:pt>
                <c:pt idx="43">
                  <c:v>1.4512</c:v>
                </c:pt>
                <c:pt idx="44">
                  <c:v>1.4348000000000001</c:v>
                </c:pt>
                <c:pt idx="45">
                  <c:v>1.4317</c:v>
                </c:pt>
                <c:pt idx="46">
                  <c:v>1.4285000000000001</c:v>
                </c:pt>
                <c:pt idx="47">
                  <c:v>1.4253</c:v>
                </c:pt>
                <c:pt idx="48">
                  <c:v>1.4331</c:v>
                </c:pt>
                <c:pt idx="49">
                  <c:v>1.4359</c:v>
                </c:pt>
                <c:pt idx="50">
                  <c:v>1.4379999999999999</c:v>
                </c:pt>
                <c:pt idx="51">
                  <c:v>1.4349000000000001</c:v>
                </c:pt>
                <c:pt idx="52">
                  <c:v>1.4332</c:v>
                </c:pt>
                <c:pt idx="53">
                  <c:v>1.4321999999999999</c:v>
                </c:pt>
                <c:pt idx="54">
                  <c:v>1.4409000000000001</c:v>
                </c:pt>
                <c:pt idx="55">
                  <c:v>1.4367000000000001</c:v>
                </c:pt>
                <c:pt idx="56">
                  <c:v>1.4406000000000001</c:v>
                </c:pt>
                <c:pt idx="57">
                  <c:v>1.4325000000000001</c:v>
                </c:pt>
                <c:pt idx="58">
                  <c:v>1.4412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002160"/>
        <c:axId val="814000528"/>
      </c:lineChart>
      <c:catAx>
        <c:axId val="81400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4000528"/>
        <c:crosses val="autoZero"/>
        <c:auto val="1"/>
        <c:lblAlgn val="ctr"/>
        <c:lblOffset val="100"/>
        <c:noMultiLvlLbl val="0"/>
      </c:catAx>
      <c:valAx>
        <c:axId val="8140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400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28574</xdr:colOff>
      <xdr:row>4</xdr:row>
      <xdr:rowOff>4762</xdr:rowOff>
    </xdr:from>
    <xdr:to>
      <xdr:col>35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485775</xdr:colOff>
      <xdr:row>23</xdr:row>
      <xdr:rowOff>138111</xdr:rowOff>
    </xdr:from>
    <xdr:to>
      <xdr:col>34</xdr:col>
      <xdr:colOff>485775</xdr:colOff>
      <xdr:row>47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466725</xdr:colOff>
      <xdr:row>48</xdr:row>
      <xdr:rowOff>66675</xdr:rowOff>
    </xdr:from>
    <xdr:to>
      <xdr:col>34</xdr:col>
      <xdr:colOff>571500</xdr:colOff>
      <xdr:row>73</xdr:row>
      <xdr:rowOff>66675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9210675"/>
          <a:ext cx="8639175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T63"/>
  <sheetViews>
    <sheetView tabSelected="1" topLeftCell="A20" workbookViewId="0">
      <selection activeCell="T29" sqref="T29"/>
    </sheetView>
  </sheetViews>
  <sheetFormatPr defaultRowHeight="15" x14ac:dyDescent="0.25"/>
  <cols>
    <col min="3" max="3" width="17.85546875" customWidth="1"/>
  </cols>
  <sheetData>
    <row r="1" spans="2:17" x14ac:dyDescent="0.25">
      <c r="C1" s="4" t="s">
        <v>2</v>
      </c>
      <c r="D1" s="5">
        <v>0.4</v>
      </c>
    </row>
    <row r="2" spans="2:17" x14ac:dyDescent="0.25">
      <c r="C2" s="4" t="s">
        <v>3</v>
      </c>
      <c r="D2" s="5">
        <v>-1</v>
      </c>
      <c r="F2">
        <v>1</v>
      </c>
    </row>
    <row r="3" spans="2:17" x14ac:dyDescent="0.25">
      <c r="C3" t="s">
        <v>11</v>
      </c>
      <c r="D3">
        <v>-0.01</v>
      </c>
      <c r="F3">
        <v>-1</v>
      </c>
    </row>
    <row r="4" spans="2:17" x14ac:dyDescent="0.25">
      <c r="C4" t="s">
        <v>0</v>
      </c>
      <c r="D4" t="s">
        <v>1</v>
      </c>
    </row>
    <row r="5" spans="2:17" x14ac:dyDescent="0.25">
      <c r="B5" s="1">
        <v>142</v>
      </c>
      <c r="C5" s="1">
        <v>2.0039714156858013E-2</v>
      </c>
      <c r="D5" s="2">
        <v>1.4902</v>
      </c>
      <c r="E5" s="3" t="str">
        <f>IF(C5&gt;=$D$1,$D$2,IF(C5&lt;=-$D$1,-$D$2,""))</f>
        <v/>
      </c>
      <c r="F5" s="3" t="str">
        <f>IF(AND(E5=$D$2,SUM($F$4:F4)=0),E5,IF(AND(E5=-$D$2,SUM($F$4:F4)=$D$2),E5,""))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</row>
    <row r="6" spans="2:17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2" si="0">IF(C6&gt;=$D$1,$D$2,IF(C6&lt;=-$D$1,-$D$2,""))</f>
        <v/>
      </c>
      <c r="F6" s="3" t="str">
        <f>IF(AND(E6=$D$2,SUM($F$4:F5)=0),E6,IF(AND(E6=-$D$2,SUM($F$4:F5)=$D$2),E6,""))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</row>
    <row r="7" spans="2:17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IF(AND(E7=$D$2,SUM($F$4:F6)=0),E7,IF(AND(E7=-$D$2,SUM($F$4:F6)=$D$2),E7,""))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</row>
    <row r="8" spans="2:17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IF(AND(E8=$D$2,SUM($F$4:F7)=0),E8,IF(AND(E8=-$D$2,SUM($F$4:F7)=$D$2),E8,""))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</row>
    <row r="9" spans="2:17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IF(AND(E9=$D$2,SUM($F$4:F8)=0),E9,IF(AND(E9=-$D$2,SUM($F$4:F8)=$D$2),E9,""))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</row>
    <row r="10" spans="2:17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IF(AND(E10=$D$2,SUM($F$4:F9)=0),E10,IF(AND(E10=-$D$2,SUM($F$4:F9)=$D$2),E10,""))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</row>
    <row r="11" spans="2:17" x14ac:dyDescent="0.25">
      <c r="B11" s="1">
        <v>148</v>
      </c>
      <c r="C11" s="1">
        <v>0.73220904727081504</v>
      </c>
      <c r="D11" s="2">
        <v>1.5022</v>
      </c>
      <c r="E11" s="3">
        <f t="shared" si="0"/>
        <v>-1</v>
      </c>
      <c r="F11" s="3">
        <f>IF(AND(E11=$D$2,SUM($F$4:F10)=0),E11,IF(AND(E11=-$D$2,SUM($F$4:F10)=$D$2),E11,""))</f>
        <v>-1</v>
      </c>
      <c r="G11" s="3">
        <f>IFERROR(IF(F11=1,D11,IF(F11-1,INDEX(D12:$D$63,MATCH(1,F12:$F$63,0)))),"")</f>
        <v>1.4807999999999999</v>
      </c>
      <c r="H11" s="3">
        <f>IFERROR(IF(F11=-1,D11,IF(F11=1,INDEX(D12:$D$63,MATCH(-1,F12:$F$63,0)),"")),"")</f>
        <v>1.5022</v>
      </c>
      <c r="I11" s="3">
        <f t="shared" si="1"/>
        <v>-2.1400000000000086E-2</v>
      </c>
      <c r="J11" s="8">
        <f>IF(F$11=(-1),IF((D12-D$11)&lt;$D$3,$D$3,0),0)</f>
        <v>0</v>
      </c>
      <c r="K11" s="9">
        <f>IF(F$11=1,IF((D12-D$11)&gt;ABS($D$3),$D$3,0),0)</f>
        <v>0</v>
      </c>
      <c r="L11" s="9">
        <f>MATCH(D3,J11:J13,0)</f>
        <v>2</v>
      </c>
      <c r="M11" s="9" t="e">
        <f>MATCH($D$3,K11:K13,0)</f>
        <v>#N/A</v>
      </c>
      <c r="N11" s="9">
        <f>IF(L11&gt;0,D3,I11)</f>
        <v>-0.01</v>
      </c>
      <c r="O11" s="9" t="e">
        <f>IF(M11&gt;0,D3,I11)</f>
        <v>#N/A</v>
      </c>
      <c r="P11" s="9"/>
      <c r="Q11" s="9"/>
    </row>
    <row r="12" spans="2:17" x14ac:dyDescent="0.25">
      <c r="B12" s="1">
        <v>149</v>
      </c>
      <c r="C12" s="1">
        <v>0.46935345727614819</v>
      </c>
      <c r="D12" s="2">
        <v>1.5</v>
      </c>
      <c r="E12" s="3">
        <f t="shared" si="0"/>
        <v>-1</v>
      </c>
      <c r="F12" s="3" t="str">
        <f>IF(AND(E12=$D$2,SUM($F$4:F11)=0),E12,IF(AND(E12=-$D$2,SUM($F$4:F11)=$D$2),E12,""))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  <c r="J12" s="9">
        <f t="shared" ref="J12:J13" si="2">IF(F$11=(-1),IF((D13-D$11)&lt;$D$3,$D$3,0),0)</f>
        <v>-0.01</v>
      </c>
      <c r="K12" s="9">
        <f t="shared" ref="K12:K13" si="3">IF(F$11=1,IF((D13-D$11)&gt;ABS($D$3),$D$3,0),0)</f>
        <v>0</v>
      </c>
      <c r="L12" s="9"/>
      <c r="M12" s="9"/>
      <c r="N12" s="9"/>
      <c r="O12" s="9"/>
      <c r="P12" s="9"/>
      <c r="Q12" s="9"/>
    </row>
    <row r="13" spans="2:17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IF(AND(E13=$D$2,SUM($F$4:F12)=0),E13,IF(AND(E13=-$D$2,SUM($F$4:F12)=$D$2),E13,""))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  <c r="J13" s="9">
        <f t="shared" si="2"/>
        <v>-0.01</v>
      </c>
      <c r="K13" s="9">
        <f t="shared" si="3"/>
        <v>0</v>
      </c>
      <c r="L13" s="9"/>
      <c r="M13" s="9"/>
      <c r="N13" s="9"/>
      <c r="O13" s="9"/>
      <c r="P13" s="9"/>
      <c r="Q13" s="9"/>
    </row>
    <row r="14" spans="2:17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1</v>
      </c>
      <c r="F14" s="3">
        <f>IF(AND(E14=$D$2,SUM($F$4:F13)=0),E14,IF(AND(E14=-$D$2,SUM($F$4:F13)=$D$2),E14,""))</f>
        <v>1</v>
      </c>
      <c r="G14" s="3">
        <f>IFERROR(IF(F14=1,D14,IF(F14-1,INDEX(D15:$D$63,MATCH(1,F15:$F$63,0)))),"")</f>
        <v>1.4807999999999999</v>
      </c>
      <c r="H14" s="3">
        <f>IFERROR(IF(F14=-1,D14,IF(F14=1,INDEX(D15:$D$63,MATCH(-1,F15:$F$63,0)),"")),"")</f>
        <v>1.4865999999999999</v>
      </c>
      <c r="I14" s="3">
        <f t="shared" si="1"/>
        <v>-5.8000000000000274E-3</v>
      </c>
      <c r="J14" s="8">
        <f>IF(F$14=(-1),IF((D15-D$14)&lt;$D$3,$D$3,0),0)</f>
        <v>0</v>
      </c>
      <c r="K14" s="9">
        <f>IF(F$14=1,IF((D15-D$14)&gt;ABS($D$3),$D$3,0),0)</f>
        <v>0</v>
      </c>
      <c r="L14" s="9" t="e">
        <f>MATCH(D3,J14:J20,0)</f>
        <v>#N/A</v>
      </c>
      <c r="M14" s="9" t="e">
        <f>MATCH($D$3,K14:K20,0)</f>
        <v>#N/A</v>
      </c>
      <c r="N14" s="9" t="e">
        <f>IF(L14&gt;0,$D$3,I14)</f>
        <v>#N/A</v>
      </c>
      <c r="O14" s="9" t="e">
        <f>IF(M14&gt;0,D3,I14)</f>
        <v>#N/A</v>
      </c>
      <c r="P14" s="9"/>
      <c r="Q14" s="9"/>
    </row>
    <row r="15" spans="2:17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IF(AND(E15=$D$2,SUM($F$4:F14)=0),E15,IF(AND(E15=-$D$2,SUM($F$4:F14)=$D$2),E15,""))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  <c r="J15" s="9">
        <f t="shared" ref="J15:J20" si="4">IF(F$14=(-1),IF((D16-D$14)&lt;$D$3,$D$3,0),0)</f>
        <v>0</v>
      </c>
      <c r="K15" s="9">
        <f t="shared" ref="K15:K20" si="5">IF(F$14=1,IF((D16-D$14)&gt;ABS($D$3),$D$3,0),0)</f>
        <v>0</v>
      </c>
      <c r="L15" s="9"/>
      <c r="M15" s="9"/>
      <c r="N15" s="9"/>
      <c r="O15" s="9"/>
      <c r="P15" s="9"/>
      <c r="Q15" s="9"/>
    </row>
    <row r="16" spans="2:17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IF(AND(E16=$D$2,SUM($F$4:F15)=0),E16,IF(AND(E16=-$D$2,SUM($F$4:F15)=$D$2),E16,""))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  <c r="J16" s="9">
        <f t="shared" si="4"/>
        <v>0</v>
      </c>
      <c r="K16" s="9">
        <f t="shared" si="5"/>
        <v>0</v>
      </c>
      <c r="L16" s="9"/>
      <c r="M16" s="9"/>
      <c r="N16" s="9"/>
      <c r="O16" s="9"/>
      <c r="P16" s="9"/>
      <c r="Q16" s="9"/>
    </row>
    <row r="17" spans="2:20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IF(AND(E17=$D$2,SUM($F$4:F16)=0),E17,IF(AND(E17=-$D$2,SUM($F$4:F16)=$D$2),E17,""))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  <c r="J17" s="9">
        <f t="shared" si="4"/>
        <v>0</v>
      </c>
      <c r="K17" s="9">
        <f t="shared" si="5"/>
        <v>0</v>
      </c>
      <c r="L17" s="9"/>
      <c r="M17" s="9"/>
      <c r="N17" s="9"/>
      <c r="O17" s="9"/>
      <c r="P17" s="9"/>
      <c r="Q17" s="9"/>
    </row>
    <row r="18" spans="2:20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IF(AND(E18=$D$2,SUM($F$4:F17)=0),E18,IF(AND(E18=-$D$2,SUM($F$4:F17)=$D$2),E18,""))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  <c r="J18" s="9">
        <f t="shared" si="4"/>
        <v>0</v>
      </c>
      <c r="K18" s="9">
        <f t="shared" si="5"/>
        <v>0</v>
      </c>
      <c r="L18" s="9"/>
      <c r="M18" s="9"/>
      <c r="N18" s="9"/>
      <c r="O18" s="9"/>
      <c r="P18" s="9"/>
      <c r="Q18" s="9"/>
    </row>
    <row r="19" spans="2:20" x14ac:dyDescent="0.25">
      <c r="B19" s="1">
        <v>156</v>
      </c>
      <c r="C19" s="1">
        <v>-0.610795724518016</v>
      </c>
      <c r="D19" s="2">
        <v>1.4701</v>
      </c>
      <c r="E19" s="3">
        <f t="shared" si="0"/>
        <v>1</v>
      </c>
      <c r="F19" s="3" t="str">
        <f>IF(AND(E19=$D$2,SUM($F$4:F18)=0),E19,IF(AND(E19=-$D$2,SUM($F$4:F18)=$D$2),E19,""))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  <c r="J19" s="9">
        <f t="shared" si="4"/>
        <v>0</v>
      </c>
      <c r="K19" s="9">
        <f t="shared" si="5"/>
        <v>0</v>
      </c>
      <c r="L19" s="9"/>
      <c r="M19" s="9"/>
      <c r="N19" s="9"/>
      <c r="O19" s="9"/>
      <c r="P19" s="9"/>
      <c r="Q19" s="9"/>
    </row>
    <row r="20" spans="2:20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IF(AND(E20=$D$2,SUM($F$4:F19)=0),E20,IF(AND(E20=-$D$2,SUM($F$4:F19)=$D$2),E20,""))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  <c r="J20" s="9">
        <f t="shared" si="4"/>
        <v>0</v>
      </c>
      <c r="K20" s="9">
        <f t="shared" si="5"/>
        <v>0</v>
      </c>
      <c r="L20" s="9"/>
      <c r="M20" s="9"/>
      <c r="N20" s="9"/>
      <c r="O20" s="9"/>
      <c r="P20" s="9"/>
      <c r="Q20" s="9"/>
    </row>
    <row r="21" spans="2:20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-1</v>
      </c>
      <c r="F21" s="3">
        <f>IF(AND(E21=$D$2,SUM($F$4:F20)=0),E21,IF(AND(E21=-$D$2,SUM($F$4:F20)=$D$2),E21,""))</f>
        <v>-1</v>
      </c>
      <c r="G21" s="3">
        <f>IFERROR(IF(F21=1,D21,IF(F21-1,INDEX(D22:$D$63,MATCH(1,F22:$F$63,0)))),"")</f>
        <v>1.4863999999999999</v>
      </c>
      <c r="H21" s="3">
        <f>IFERROR(IF(F21=-1,D21,IF(F21=1,INDEX(D22:$D$63,MATCH(-1,F22:$F$63,0)),"")),"")</f>
        <v>1.4865999999999999</v>
      </c>
      <c r="I21" s="3">
        <f t="shared" si="1"/>
        <v>-1.9999999999997797E-4</v>
      </c>
      <c r="J21" s="8">
        <f>IF(F$21=(-1),IF((D22-D$21)&lt;$D$3,$D$3,0),0)</f>
        <v>0</v>
      </c>
      <c r="K21" s="9">
        <f>IF(F$21=1,IF((D22-D$21)&gt;ABS($D$3),$D$3,0),0)</f>
        <v>0</v>
      </c>
      <c r="L21" s="9" t="e">
        <f>MATCH($D$3,J21:J25,0)</f>
        <v>#N/A</v>
      </c>
      <c r="M21" s="9" t="e">
        <f>MATCH($D$3,K21:K25,0)</f>
        <v>#N/A</v>
      </c>
      <c r="N21" s="9" t="e">
        <f>IF(L21&gt;0,$D$3,I21)</f>
        <v>#N/A</v>
      </c>
      <c r="O21" s="9" t="e">
        <f>IF(M21&gt;0,D3,I21)</f>
        <v>#N/A</v>
      </c>
      <c r="P21" s="9"/>
      <c r="Q21" s="9"/>
    </row>
    <row r="22" spans="2:20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IF(AND(E22=$D$2,SUM($F$4:F21)=0),E22,IF(AND(E22=-$D$2,SUM($F$4:F21)=$D$2),E22,""))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  <c r="J22" s="9">
        <f t="shared" ref="J22:J25" si="6">IF(F$21=(-1),IF((D23-D$21)&lt;$D$3,$D$3,0),0)</f>
        <v>0</v>
      </c>
      <c r="K22" s="9">
        <f t="shared" ref="K22:K25" si="7">IF(F$21=1,IF((D23-D$21)&gt;ABS($D$3),$D$3,0),0)</f>
        <v>0</v>
      </c>
      <c r="L22" s="9"/>
      <c r="M22" s="9"/>
      <c r="N22" s="9"/>
      <c r="O22" s="9"/>
      <c r="P22" s="9"/>
      <c r="Q22" s="9"/>
    </row>
    <row r="23" spans="2:20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IF(AND(E23=$D$2,SUM($F$4:F22)=0),E23,IF(AND(E23=-$D$2,SUM($F$4:F22)=$D$2),E23,""))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  <c r="J23" s="9">
        <f t="shared" si="6"/>
        <v>0</v>
      </c>
      <c r="K23" s="9">
        <f t="shared" si="7"/>
        <v>0</v>
      </c>
      <c r="L23" s="9"/>
      <c r="M23" s="9"/>
      <c r="N23" s="9"/>
      <c r="O23" s="9"/>
      <c r="P23" s="9"/>
      <c r="Q23" s="9"/>
    </row>
    <row r="24" spans="2:20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IF(AND(E24=$D$2,SUM($F$4:F23)=0),E24,IF(AND(E24=-$D$2,SUM($F$4:F23)=$D$2),E24,""))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J24" s="9">
        <f t="shared" si="6"/>
        <v>0</v>
      </c>
      <c r="K24" s="9">
        <f t="shared" si="7"/>
        <v>0</v>
      </c>
      <c r="L24" s="9"/>
      <c r="M24" s="9"/>
      <c r="N24" s="9"/>
      <c r="O24" s="9"/>
      <c r="P24" s="9"/>
      <c r="Q24" s="9"/>
      <c r="R24" s="3" t="s">
        <v>4</v>
      </c>
      <c r="S24" s="3"/>
      <c r="T24" s="6">
        <f>SUM(I5:I867)</f>
        <v>-7.6000000000000512E-3</v>
      </c>
    </row>
    <row r="25" spans="2:20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IF(AND(E25=$D$2,SUM($F$4:F24)=0),E25,IF(AND(E25=-$D$2,SUM($F$4:F24)=$D$2),E25,""))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J25" s="9">
        <f t="shared" si="6"/>
        <v>0</v>
      </c>
      <c r="K25" s="9">
        <f t="shared" si="7"/>
        <v>0</v>
      </c>
      <c r="L25" s="9"/>
      <c r="M25" s="9"/>
      <c r="N25" s="9"/>
      <c r="O25" s="9"/>
      <c r="P25" s="9"/>
      <c r="Q25" s="9"/>
      <c r="R25" s="3" t="s">
        <v>5</v>
      </c>
      <c r="S25" s="3"/>
      <c r="T25" s="3">
        <f>SUMIF(I5:I964,"&gt;0")</f>
        <v>6.1200000000000143E-2</v>
      </c>
    </row>
    <row r="26" spans="2:20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1</v>
      </c>
      <c r="F26" s="3">
        <f>IF(AND(E26=$D$2,SUM($F$4:F25)=0),E26,IF(AND(E26=-$D$2,SUM($F$4:F25)=$D$2),E26,""))</f>
        <v>1</v>
      </c>
      <c r="G26" s="3">
        <f>IFERROR(IF(F26=1,D26,IF(F26-1,INDEX(D27:$D$63,MATCH(1,F27:$F$63,0)))),"")</f>
        <v>1.4863999999999999</v>
      </c>
      <c r="H26" s="3">
        <f>IFERROR(IF(F26=-1,D26,IF(F26=1,INDEX(D27:$D$63,MATCH(-1,F27:$F$63,0)),"")),"")</f>
        <v>1.5135000000000001</v>
      </c>
      <c r="I26" s="3">
        <f t="shared" si="1"/>
        <v>-2.7100000000000124E-2</v>
      </c>
      <c r="J26" s="8">
        <f>IF(F$26=(-1),IF((D27-D$26)&lt;$D$3,$D$3,0),0)</f>
        <v>0</v>
      </c>
      <c r="K26" s="9">
        <f>IF(F$26=1,IF((D27-D$26)&gt;ABS($D$3),$D$3,0),0)</f>
        <v>0</v>
      </c>
      <c r="L26" s="9" t="e">
        <f>MATCH($D$3,J26:J33,0)</f>
        <v>#N/A</v>
      </c>
      <c r="M26" s="9">
        <f>MATCH($D$3,K26:K33,0)</f>
        <v>2</v>
      </c>
      <c r="N26" s="9" t="e">
        <f>IF(L26&gt;0,$D$3,I26)</f>
        <v>#N/A</v>
      </c>
      <c r="O26" s="9">
        <f>IF(M26&gt;0,$D$3,I26)</f>
        <v>-0.01</v>
      </c>
      <c r="P26" s="9"/>
      <c r="Q26" s="9"/>
      <c r="R26" s="3" t="s">
        <v>6</v>
      </c>
      <c r="S26" s="3"/>
      <c r="T26" s="3">
        <f>COUNT(I5:I63)</f>
        <v>6</v>
      </c>
    </row>
    <row r="27" spans="2:20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1</v>
      </c>
      <c r="F27" s="3" t="str">
        <f>IF(AND(E27=$D$2,SUM($F$4:F26)=0),E27,IF(AND(E27=-$D$2,SUM($F$4:F26)=$D$2),E27,""))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J27" s="9">
        <f t="shared" ref="J27:J33" si="8">IF(F$26=(-1),IF((D28-D$26)&lt;$D$3,$D$3,0),0)</f>
        <v>0</v>
      </c>
      <c r="K27" s="9">
        <f t="shared" ref="K27:K33" si="9">IF(F$26=1,IF((D28-D$26)&gt;ABS($D$3),$D$3,0),0)</f>
        <v>-0.01</v>
      </c>
      <c r="L27" s="9"/>
      <c r="M27" s="9"/>
      <c r="N27" s="9"/>
      <c r="O27" s="9"/>
      <c r="P27" s="9"/>
      <c r="Q27" s="9"/>
      <c r="R27" s="7" t="s">
        <v>7</v>
      </c>
      <c r="S27" s="3"/>
      <c r="T27" s="3">
        <f>COUNTIF(I5:I63,"&gt;0")/T26%</f>
        <v>16.666666666666668</v>
      </c>
    </row>
    <row r="28" spans="2:20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IF(AND(E28=$D$2,SUM($F$4:F27)=0),E28,IF(AND(E28=-$D$2,SUM($F$4:F27)=$D$2),E28,""))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J28" s="9">
        <f t="shared" si="8"/>
        <v>0</v>
      </c>
      <c r="K28" s="9">
        <f t="shared" si="9"/>
        <v>0</v>
      </c>
      <c r="L28" s="9"/>
      <c r="M28" s="9"/>
      <c r="N28" s="9"/>
      <c r="O28" s="9"/>
      <c r="P28" s="9"/>
      <c r="Q28" s="9"/>
      <c r="R28" s="7" t="s">
        <v>8</v>
      </c>
      <c r="S28" s="3"/>
      <c r="T28" s="3">
        <f>COUNTIF(I5:I63,"&lt;0")/T26%</f>
        <v>83.333333333333343</v>
      </c>
    </row>
    <row r="29" spans="2:20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IF(AND(E29=$D$2,SUM($F$4:F28)=0),E29,IF(AND(E29=-$D$2,SUM($F$4:F28)=$D$2),E29,""))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J29" s="9">
        <f t="shared" si="8"/>
        <v>0</v>
      </c>
      <c r="K29" s="9">
        <f t="shared" si="9"/>
        <v>0</v>
      </c>
      <c r="L29" s="9"/>
      <c r="M29" s="9"/>
      <c r="N29" s="9"/>
      <c r="O29" s="9"/>
      <c r="P29" s="9"/>
      <c r="Q29" s="9"/>
      <c r="R29" s="3" t="s">
        <v>9</v>
      </c>
      <c r="S29" s="3"/>
      <c r="T29" s="3">
        <f>SUMIF(N5:O963,"&lt;0")</f>
        <v>-0.04</v>
      </c>
    </row>
    <row r="30" spans="2:20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IF(AND(E30=$D$2,SUM($F$4:F29)=0),E30,IF(AND(E30=-$D$2,SUM($F$4:F29)=$D$2),E30,""))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J30" s="9">
        <f t="shared" si="8"/>
        <v>0</v>
      </c>
      <c r="K30" s="9">
        <f t="shared" si="9"/>
        <v>0</v>
      </c>
      <c r="L30" s="9"/>
      <c r="M30" s="9"/>
      <c r="N30" s="9"/>
      <c r="O30" s="9"/>
      <c r="P30" s="9"/>
      <c r="Q30" s="9"/>
      <c r="R30" s="3" t="s">
        <v>10</v>
      </c>
      <c r="S30" s="3"/>
      <c r="T30" s="3">
        <f>T25/ABS(T29)</f>
        <v>1.5300000000000036</v>
      </c>
    </row>
    <row r="31" spans="2:20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IF(AND(E31=$D$2,SUM($F$4:F30)=0),E31,IF(AND(E31=-$D$2,SUM($F$4:F30)=$D$2),E31,""))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  <c r="J31" s="9">
        <f t="shared" si="8"/>
        <v>0</v>
      </c>
      <c r="K31" s="9">
        <f t="shared" si="9"/>
        <v>-0.01</v>
      </c>
      <c r="L31" s="9"/>
      <c r="M31" s="9"/>
      <c r="N31" s="9"/>
      <c r="O31" s="9"/>
      <c r="P31" s="9"/>
      <c r="Q31" s="9"/>
    </row>
    <row r="32" spans="2:20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IF(AND(E32=$D$2,SUM($F$4:F31)=0),E32,IF(AND(E32=-$D$2,SUM($F$4:F31)=$D$2),E32,""))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  <c r="J32" s="9">
        <f t="shared" si="8"/>
        <v>0</v>
      </c>
      <c r="K32" s="9">
        <f t="shared" si="9"/>
        <v>-0.01</v>
      </c>
      <c r="L32" s="9"/>
      <c r="M32" s="9"/>
      <c r="N32" s="9"/>
      <c r="O32" s="9"/>
      <c r="P32" s="9"/>
      <c r="Q32" s="9"/>
    </row>
    <row r="33" spans="2:17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IF(AND(E33=$D$2,SUM($F$4:F32)=0),E33,IF(AND(E33=-$D$2,SUM($F$4:F32)=$D$2),E33,""))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  <c r="J33" s="9">
        <f t="shared" si="8"/>
        <v>0</v>
      </c>
      <c r="K33" s="9">
        <f t="shared" si="9"/>
        <v>-0.01</v>
      </c>
      <c r="L33" s="9"/>
      <c r="M33" s="9"/>
      <c r="N33" s="9"/>
      <c r="O33" s="9"/>
      <c r="P33" s="9"/>
      <c r="Q33" s="9"/>
    </row>
    <row r="34" spans="2:17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-1</v>
      </c>
      <c r="F34" s="3">
        <f>IF(AND(E34=$D$2,SUM($F$4:F33)=0),E34,IF(AND(E34=-$D$2,SUM($F$4:F33)=$D$2),E34,""))</f>
        <v>-1</v>
      </c>
      <c r="G34" s="3">
        <f>IFERROR(IF(F34=1,D34,IF(F34-1,INDEX(D35:$D$63,MATCH(1,F35:$F$63,0)))),"")</f>
        <v>1.4992000000000001</v>
      </c>
      <c r="H34" s="3">
        <f>IFERROR(IF(F34=-1,D34,IF(F34=1,INDEX(D35:$D$63,MATCH(-1,F35:$F$63,0)),"")),"")</f>
        <v>1.5135000000000001</v>
      </c>
      <c r="I34" s="3">
        <f t="shared" si="1"/>
        <v>-1.4299999999999979E-2</v>
      </c>
      <c r="J34" s="8">
        <f>IF(F$34=(-1),IF((D35-D$34)&lt;$D$3,$D$3,0),0)</f>
        <v>-0.01</v>
      </c>
      <c r="K34" s="9">
        <f>IF(F$34=1,IF((D35-D$34)&gt;ABS($D$3),$D$3,0),0)</f>
        <v>0</v>
      </c>
      <c r="L34" s="9">
        <f>MATCH($D$3,J34:J35,0)</f>
        <v>1</v>
      </c>
      <c r="M34" s="9" t="e">
        <f>MATCH($D$3,K34:K35,0)</f>
        <v>#N/A</v>
      </c>
      <c r="N34" s="9">
        <f>IF(L34&gt;0,$D$3,I34)</f>
        <v>-0.01</v>
      </c>
      <c r="O34" s="9" t="e">
        <f>IF(M34&gt;0,$D$3,I34)</f>
        <v>#N/A</v>
      </c>
      <c r="P34" s="9"/>
      <c r="Q34" s="9"/>
    </row>
    <row r="35" spans="2:17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IF(AND(E35=$D$2,SUM($F$4:F34)=0),E35,IF(AND(E35=-$D$2,SUM($F$4:F34)=$D$2),E35,""))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  <c r="J35" s="9">
        <f>IF(F$34=(-1),IF((D36-D$34)&lt;$D$3,$D$3,0),0)</f>
        <v>-0.01</v>
      </c>
      <c r="K35" s="9">
        <f>IF(F$34=1,IF((D36-D$34)&gt;ABS($D$3),$D$3,0),0)</f>
        <v>0</v>
      </c>
    </row>
    <row r="36" spans="2:17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1</v>
      </c>
      <c r="F36" s="3">
        <f>IF(AND(E36=$D$2,SUM($F$4:F35)=0),E36,IF(AND(E36=-$D$2,SUM($F$4:F35)=$D$2),E36,""))</f>
        <v>1</v>
      </c>
      <c r="G36" s="3">
        <f>IFERROR(IF(F36=1,D36,IF(F36-1,INDEX(D37:$D$63,MATCH(1,F37:$F$63,0)))),"")</f>
        <v>1.4992000000000001</v>
      </c>
      <c r="H36" s="3">
        <f>IFERROR(IF(F36=-1,D36,IF(F36=1,INDEX(D37:$D$63,MATCH(-1,F37:$F$63,0)),"")),"")</f>
        <v>1.4379999999999999</v>
      </c>
      <c r="I36" s="3">
        <f t="shared" si="1"/>
        <v>6.1200000000000143E-2</v>
      </c>
      <c r="J36" s="8">
        <f>IF(F$36=(-1),IF((D37-D$36)&lt;$D$3,$D$3,0),0)</f>
        <v>0</v>
      </c>
      <c r="K36" s="9">
        <f>IF(F$36=1,IF((D37-D$36)&gt;ABS($D$3),$D$3,0),0)</f>
        <v>-0.01</v>
      </c>
      <c r="L36" s="9" t="e">
        <f>MATCH($D$3,J36:J54,0)</f>
        <v>#N/A</v>
      </c>
      <c r="M36" s="9">
        <f>MATCH($D$3,K36:K54,0)</f>
        <v>1</v>
      </c>
      <c r="N36" s="9" t="e">
        <f>IF(L36&gt;0,$D$3,I36)</f>
        <v>#N/A</v>
      </c>
      <c r="O36" s="9">
        <f>IF(M36&gt;0,$D$3,I36)</f>
        <v>-0.01</v>
      </c>
      <c r="P36" s="9"/>
      <c r="Q36" s="9"/>
    </row>
    <row r="37" spans="2:17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IF(AND(E37=$D$2,SUM($F$4:F36)=0),E37,IF(AND(E37=-$D$2,SUM($F$4:F36)=$D$2),E37,""))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  <c r="J37" s="9">
        <f t="shared" ref="J37:J54" si="10">IF(F$36=(-1),IF((D38-D$36)&lt;$D$3,$D$3,0),0)</f>
        <v>0</v>
      </c>
      <c r="K37" s="9">
        <f t="shared" ref="K37:K54" si="11">IF(F$36=1,IF((D38-D$36)&gt;ABS($D$3),$D$3,0),0)</f>
        <v>0</v>
      </c>
    </row>
    <row r="38" spans="2:17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IF(AND(E38=$D$2,SUM($F$4:F37)=0),E38,IF(AND(E38=-$D$2,SUM($F$4:F37)=$D$2),E38,""))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  <c r="J38" s="9">
        <f t="shared" si="10"/>
        <v>0</v>
      </c>
      <c r="K38" s="9">
        <f t="shared" si="11"/>
        <v>0</v>
      </c>
    </row>
    <row r="39" spans="2:17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IF(AND(E39=$D$2,SUM($F$4:F38)=0),E39,IF(AND(E39=-$D$2,SUM($F$4:F38)=$D$2),E39,""))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  <c r="J39" s="9">
        <f t="shared" si="10"/>
        <v>0</v>
      </c>
      <c r="K39" s="9">
        <f t="shared" si="11"/>
        <v>0</v>
      </c>
    </row>
    <row r="40" spans="2:17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IF(AND(E40=$D$2,SUM($F$4:F39)=0),E40,IF(AND(E40=-$D$2,SUM($F$4:F39)=$D$2),E40,""))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  <c r="J40" s="9">
        <f t="shared" si="10"/>
        <v>0</v>
      </c>
      <c r="K40" s="9">
        <f t="shared" si="11"/>
        <v>0</v>
      </c>
    </row>
    <row r="41" spans="2:17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IF(AND(E41=$D$2,SUM($F$4:F40)=0),E41,IF(AND(E41=-$D$2,SUM($F$4:F40)=$D$2),E41,""))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  <c r="J41" s="9">
        <f t="shared" si="10"/>
        <v>0</v>
      </c>
      <c r="K41" s="9">
        <f t="shared" si="11"/>
        <v>0</v>
      </c>
    </row>
    <row r="42" spans="2:17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1</v>
      </c>
      <c r="F42" s="3" t="str">
        <f>IF(AND(E42=$D$2,SUM($F$4:F41)=0),E42,IF(AND(E42=-$D$2,SUM($F$4:F41)=$D$2),E42,""))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  <c r="J42" s="9">
        <f t="shared" si="10"/>
        <v>0</v>
      </c>
      <c r="K42" s="9">
        <f t="shared" si="11"/>
        <v>0</v>
      </c>
    </row>
    <row r="43" spans="2:17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IF(AND(E43=$D$2,SUM($F$4:F42)=0),E43,IF(AND(E43=-$D$2,SUM($F$4:F42)=$D$2),E43,""))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  <c r="J43" s="9">
        <f t="shared" si="10"/>
        <v>0</v>
      </c>
      <c r="K43" s="9">
        <f t="shared" si="11"/>
        <v>0</v>
      </c>
    </row>
    <row r="44" spans="2:17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IF(AND(E44=$D$2,SUM($F$4:F43)=0),E44,IF(AND(E44=-$D$2,SUM($F$4:F43)=$D$2),E44,""))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  <c r="J44" s="9">
        <f t="shared" si="10"/>
        <v>0</v>
      </c>
      <c r="K44" s="9">
        <f t="shared" si="11"/>
        <v>0</v>
      </c>
    </row>
    <row r="45" spans="2:17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IF(AND(E45=$D$2,SUM($F$4:F44)=0),E45,IF(AND(E45=-$D$2,SUM($F$4:F44)=$D$2),E45,""))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  <c r="J45" s="9">
        <f t="shared" si="10"/>
        <v>0</v>
      </c>
      <c r="K45" s="9">
        <f t="shared" si="11"/>
        <v>0</v>
      </c>
    </row>
    <row r="46" spans="2:17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IF(AND(E46=$D$2,SUM($F$4:F45)=0),E46,IF(AND(E46=-$D$2,SUM($F$4:F45)=$D$2),E46,""))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  <c r="J46" s="9">
        <f t="shared" si="10"/>
        <v>0</v>
      </c>
      <c r="K46" s="9">
        <f t="shared" si="11"/>
        <v>0</v>
      </c>
    </row>
    <row r="47" spans="2:17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IF(AND(E47=$D$2,SUM($F$4:F46)=0),E47,IF(AND(E47=-$D$2,SUM($F$4:F46)=$D$2),E47,""))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  <c r="J47" s="9">
        <f t="shared" si="10"/>
        <v>0</v>
      </c>
      <c r="K47" s="9">
        <f t="shared" si="11"/>
        <v>0</v>
      </c>
    </row>
    <row r="48" spans="2:17" x14ac:dyDescent="0.25">
      <c r="B48" s="1">
        <v>185</v>
      </c>
      <c r="C48" s="1">
        <v>-0.48550311666251</v>
      </c>
      <c r="D48" s="2">
        <v>1.4512</v>
      </c>
      <c r="E48" s="3">
        <f t="shared" si="0"/>
        <v>1</v>
      </c>
      <c r="F48" s="3" t="str">
        <f>IF(AND(E48=$D$2,SUM($F$4:F47)=0),E48,IF(AND(E48=-$D$2,SUM($F$4:F47)=$D$2),E48,""))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  <c r="J48" s="9">
        <f t="shared" si="10"/>
        <v>0</v>
      </c>
      <c r="K48" s="9">
        <f t="shared" si="11"/>
        <v>0</v>
      </c>
    </row>
    <row r="49" spans="2:11" x14ac:dyDescent="0.25">
      <c r="B49" s="1">
        <v>186</v>
      </c>
      <c r="C49" s="1">
        <v>-1</v>
      </c>
      <c r="D49" s="2">
        <v>1.4348000000000001</v>
      </c>
      <c r="E49" s="3">
        <f t="shared" si="0"/>
        <v>1</v>
      </c>
      <c r="F49" s="3" t="str">
        <f>IF(AND(E49=$D$2,SUM($F$4:F48)=0),E49,IF(AND(E49=-$D$2,SUM($F$4:F48)=$D$2),E49,""))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  <c r="J49" s="9">
        <f t="shared" si="10"/>
        <v>0</v>
      </c>
      <c r="K49" s="9">
        <f t="shared" si="11"/>
        <v>0</v>
      </c>
    </row>
    <row r="50" spans="2:11" x14ac:dyDescent="0.25">
      <c r="B50" s="1">
        <v>187</v>
      </c>
      <c r="C50" s="1">
        <v>-0.85689662861248628</v>
      </c>
      <c r="D50" s="2">
        <v>1.4317</v>
      </c>
      <c r="E50" s="3">
        <f t="shared" si="0"/>
        <v>1</v>
      </c>
      <c r="F50" s="3" t="str">
        <f>IF(AND(E50=$D$2,SUM($F$4:F49)=0),E50,IF(AND(E50=-$D$2,SUM($F$4:F49)=$D$2),E50,""))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  <c r="J50" s="9">
        <f t="shared" si="10"/>
        <v>0</v>
      </c>
      <c r="K50" s="9">
        <f t="shared" si="11"/>
        <v>0</v>
      </c>
    </row>
    <row r="51" spans="2:11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IF(AND(E51=$D$2,SUM($F$4:F50)=0),E51,IF(AND(E51=-$D$2,SUM($F$4:F50)=$D$2),E51,""))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  <c r="J51" s="9">
        <f t="shared" si="10"/>
        <v>0</v>
      </c>
      <c r="K51" s="9">
        <f t="shared" si="11"/>
        <v>0</v>
      </c>
    </row>
    <row r="52" spans="2:11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IF(AND(E52=$D$2,SUM($F$4:F51)=0),E52,IF(AND(E52=-$D$2,SUM($F$4:F51)=$D$2),E52,""))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  <c r="J52" s="9">
        <f t="shared" si="10"/>
        <v>0</v>
      </c>
      <c r="K52" s="9">
        <f t="shared" si="11"/>
        <v>0</v>
      </c>
    </row>
    <row r="53" spans="2:11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IF(AND(E53=$D$2,SUM($F$4:F52)=0),E53,IF(AND(E53=-$D$2,SUM($F$4:F52)=$D$2),E53,""))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  <c r="J53" s="9">
        <f t="shared" si="10"/>
        <v>0</v>
      </c>
      <c r="K53" s="9">
        <f t="shared" si="11"/>
        <v>0</v>
      </c>
    </row>
    <row r="54" spans="2:11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IF(AND(E54=$D$2,SUM($F$4:F53)=0),E54,IF(AND(E54=-$D$2,SUM($F$4:F53)=$D$2),E54,""))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  <c r="J54" s="9">
        <f t="shared" si="10"/>
        <v>0</v>
      </c>
      <c r="K54" s="9">
        <f t="shared" si="11"/>
        <v>0</v>
      </c>
    </row>
    <row r="55" spans="2:11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-1</v>
      </c>
      <c r="F55" s="3">
        <f>IF(AND(E55=$D$2,SUM($F$4:F54)=0),E55,IF(AND(E55=-$D$2,SUM($F$4:F54)=$D$2),E55,""))</f>
        <v>-1</v>
      </c>
      <c r="G55" s="3" t="str">
        <f>IFERROR(IF(F55=1,D55,IF(F55-1,INDEX(D56:$D$63,MATCH(1,F56:$F$63,0)))),"")</f>
        <v/>
      </c>
      <c r="H55" s="3">
        <f>IFERROR(IF(F55=-1,D55,IF(F55=1,INDEX(D56:$D$63,MATCH(-1,F56:$F$63,0)),"")),"")</f>
        <v>1.4379999999999999</v>
      </c>
      <c r="I55" s="3" t="str">
        <f t="shared" si="1"/>
        <v/>
      </c>
    </row>
    <row r="56" spans="2:11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IF(AND(E56=$D$2,SUM($F$4:F55)=0),E56,IF(AND(E56=-$D$2,SUM($F$4:F55)=$D$2),E56,""))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</row>
    <row r="57" spans="2:11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IF(AND(E57=$D$2,SUM($F$4:F56)=0),E57,IF(AND(E57=-$D$2,SUM($F$4:F56)=$D$2),E57,""))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</row>
    <row r="58" spans="2:11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IF(AND(E58=$D$2,SUM($F$4:F57)=0),E58,IF(AND(E58=-$D$2,SUM($F$4:F57)=$D$2),E58,""))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</row>
    <row r="59" spans="2:11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-1</v>
      </c>
      <c r="F59" s="3" t="str">
        <f>IF(AND(E59=$D$2,SUM($F$4:F58)=0),E59,IF(AND(E59=-$D$2,SUM($F$4:F58)=$D$2),E59,""))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</row>
    <row r="60" spans="2:11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IF(AND(E60=$D$2,SUM($F$4:F59)=0),E60,IF(AND(E60=-$D$2,SUM($F$4:F59)=$D$2),E60,""))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</row>
    <row r="61" spans="2:11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IF(AND(E61=$D$2,SUM($F$4:F60)=0),E61,IF(AND(E61=-$D$2,SUM($F$4:F60)=$D$2),E61,""))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</row>
    <row r="62" spans="2:11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-1</v>
      </c>
      <c r="F62" s="3" t="str">
        <f>IF(AND(E62=$D$2,SUM($F$4:F61)=0),E62,IF(AND(E62=-$D$2,SUM($F$4:F61)=$D$2),E62,""))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</row>
    <row r="63" spans="2:11" x14ac:dyDescent="0.25">
      <c r="B63" s="1">
        <v>200</v>
      </c>
      <c r="C63" s="1">
        <v>0.44795611019709569</v>
      </c>
      <c r="D63" s="2">
        <v>1.4412</v>
      </c>
      <c r="E63" s="3">
        <f t="shared" ref="E63" si="12">IF(C63&gt;=0.4,1,IF(C63&lt;=-0.4,-1,""))</f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</row>
  </sheetData>
  <dataValidations disablePrompts="1" count="1">
    <dataValidation type="list" allowBlank="1" showInputMessage="1" showErrorMessage="1" sqref="D2">
      <formula1>$F$2:$F$3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2015-03-17T15:34:11Z</dcterms:created>
  <dcterms:modified xsi:type="dcterms:W3CDTF">2015-06-04T19:20:37Z</dcterms:modified>
</cp:coreProperties>
</file>