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548" windowHeight="6828" tabRatio="743"/>
  </bookViews>
  <sheets>
    <sheet name="ЗАКАЗ" sheetId="2" r:id="rId1"/>
    <sheet name="ХотСервис" sheetId="7" r:id="rId2"/>
    <sheet name="карат" sheetId="4" r:id="rId3"/>
    <sheet name="этон" sheetId="3" r:id="rId4"/>
    <sheet name="изделия" sheetId="13" r:id="rId5"/>
    <sheet name="Товары" sheetId="14" r:id="rId6"/>
  </sheets>
  <externalReferences>
    <externalReference r:id="rId7"/>
  </externalReferences>
  <definedNames>
    <definedName name="Товары">Товары!$A$1:$A$102</definedName>
  </definedNames>
  <calcPr calcId="152511"/>
</workbook>
</file>

<file path=xl/calcChain.xml><?xml version="1.0" encoding="utf-8"?>
<calcChain xmlns="http://schemas.openxmlformats.org/spreadsheetml/2006/main">
  <c r="G7" i="2" l="1"/>
  <c r="H7" i="2"/>
  <c r="I7" i="2"/>
  <c r="G8" i="2"/>
  <c r="H8" i="2"/>
  <c r="I8" i="2"/>
  <c r="G9" i="2"/>
  <c r="H9" i="2"/>
  <c r="I9" i="2"/>
  <c r="G10" i="2"/>
  <c r="H10" i="2"/>
  <c r="I10" i="2"/>
  <c r="G11" i="2"/>
  <c r="H11" i="2"/>
  <c r="I11" i="2"/>
  <c r="G12" i="2"/>
  <c r="H12" i="2"/>
  <c r="I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19" i="2"/>
  <c r="H19" i="2"/>
  <c r="I19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G25" i="2"/>
  <c r="H25" i="2"/>
  <c r="I25" i="2"/>
  <c r="G26" i="2"/>
  <c r="H26" i="2"/>
  <c r="I26" i="2"/>
  <c r="G27" i="2"/>
  <c r="H27" i="2"/>
  <c r="I27" i="2"/>
  <c r="G28" i="2"/>
  <c r="H28" i="2"/>
  <c r="I28" i="2"/>
  <c r="G29" i="2"/>
  <c r="H29" i="2"/>
  <c r="I29" i="2"/>
  <c r="G30" i="2"/>
  <c r="H30" i="2"/>
  <c r="I30" i="2"/>
  <c r="G31" i="2"/>
  <c r="H31" i="2"/>
  <c r="I31" i="2"/>
  <c r="G32" i="2"/>
  <c r="H32" i="2"/>
  <c r="I32" i="2"/>
  <c r="G33" i="2"/>
  <c r="H33" i="2"/>
  <c r="I33" i="2"/>
  <c r="G34" i="2"/>
  <c r="H34" i="2"/>
  <c r="I34" i="2"/>
  <c r="G35" i="2"/>
  <c r="H35" i="2"/>
  <c r="I35" i="2"/>
  <c r="G36" i="2"/>
  <c r="H36" i="2"/>
  <c r="I36" i="2"/>
  <c r="G37" i="2"/>
  <c r="H37" i="2"/>
  <c r="I37" i="2"/>
  <c r="G38" i="2"/>
  <c r="H38" i="2"/>
  <c r="I38" i="2"/>
  <c r="G39" i="2"/>
  <c r="H39" i="2"/>
  <c r="I39" i="2"/>
  <c r="G40" i="2"/>
  <c r="H40" i="2"/>
  <c r="I40" i="2"/>
  <c r="G41" i="2"/>
  <c r="H41" i="2"/>
  <c r="I41" i="2"/>
  <c r="G42" i="2"/>
  <c r="H42" i="2"/>
  <c r="I42" i="2"/>
  <c r="G43" i="2"/>
  <c r="H43" i="2"/>
  <c r="I43" i="2"/>
  <c r="G44" i="2"/>
  <c r="H44" i="2"/>
  <c r="I44" i="2"/>
  <c r="G45" i="2"/>
  <c r="H45" i="2"/>
  <c r="I45" i="2"/>
  <c r="G46" i="2"/>
  <c r="H46" i="2"/>
  <c r="I46" i="2"/>
  <c r="G47" i="2"/>
  <c r="H47" i="2"/>
  <c r="I47" i="2"/>
  <c r="G48" i="2"/>
  <c r="H48" i="2"/>
  <c r="I48" i="2"/>
  <c r="G49" i="2"/>
  <c r="H49" i="2"/>
  <c r="I49" i="2"/>
  <c r="G50" i="2"/>
  <c r="H50" i="2"/>
  <c r="I50" i="2"/>
  <c r="G51" i="2"/>
  <c r="H51" i="2"/>
  <c r="I51" i="2"/>
  <c r="G52" i="2"/>
  <c r="H52" i="2"/>
  <c r="I52" i="2"/>
  <c r="G53" i="2"/>
  <c r="H53" i="2"/>
  <c r="I53" i="2"/>
  <c r="G54" i="2"/>
  <c r="H54" i="2"/>
  <c r="I54" i="2"/>
  <c r="G55" i="2"/>
  <c r="H55" i="2"/>
  <c r="I55" i="2"/>
  <c r="G56" i="2"/>
  <c r="H56" i="2"/>
  <c r="I56" i="2"/>
  <c r="G57" i="2"/>
  <c r="H57" i="2"/>
  <c r="I57" i="2"/>
  <c r="G58" i="2"/>
  <c r="H58" i="2"/>
  <c r="I58" i="2"/>
  <c r="G59" i="2"/>
  <c r="H59" i="2"/>
  <c r="I59" i="2"/>
  <c r="G60" i="2"/>
  <c r="H60" i="2"/>
  <c r="I60" i="2"/>
  <c r="G61" i="2"/>
  <c r="H61" i="2"/>
  <c r="I61" i="2"/>
  <c r="G62" i="2"/>
  <c r="H62" i="2"/>
  <c r="I62" i="2"/>
  <c r="G63" i="2"/>
  <c r="H63" i="2"/>
  <c r="I63" i="2"/>
  <c r="G64" i="2"/>
  <c r="H64" i="2"/>
  <c r="I64" i="2"/>
  <c r="G65" i="2"/>
  <c r="H65" i="2"/>
  <c r="I65" i="2"/>
  <c r="G66" i="2"/>
  <c r="H66" i="2"/>
  <c r="I66" i="2"/>
  <c r="G67" i="2"/>
  <c r="H67" i="2"/>
  <c r="I67" i="2"/>
  <c r="G68" i="2"/>
  <c r="H68" i="2"/>
  <c r="I68" i="2"/>
  <c r="G69" i="2"/>
  <c r="H69" i="2"/>
  <c r="I69" i="2"/>
  <c r="G70" i="2"/>
  <c r="H70" i="2"/>
  <c r="I70" i="2"/>
  <c r="G71" i="2"/>
  <c r="H71" i="2"/>
  <c r="I71" i="2"/>
  <c r="G72" i="2"/>
  <c r="H72" i="2"/>
  <c r="I72" i="2"/>
  <c r="G73" i="2"/>
  <c r="H73" i="2"/>
  <c r="I73" i="2"/>
  <c r="G74" i="2"/>
  <c r="H74" i="2"/>
  <c r="I74" i="2"/>
  <c r="G75" i="2"/>
  <c r="H75" i="2"/>
  <c r="I75" i="2"/>
  <c r="G76" i="2"/>
  <c r="H76" i="2"/>
  <c r="I76" i="2"/>
  <c r="G77" i="2"/>
  <c r="H77" i="2"/>
  <c r="I77" i="2"/>
  <c r="G78" i="2"/>
  <c r="H78" i="2"/>
  <c r="I78" i="2"/>
  <c r="G79" i="2"/>
  <c r="H79" i="2"/>
  <c r="I79" i="2"/>
  <c r="G80" i="2"/>
  <c r="H80" i="2"/>
  <c r="I80" i="2"/>
  <c r="G81" i="2"/>
  <c r="H81" i="2"/>
  <c r="I81" i="2"/>
  <c r="G82" i="2"/>
  <c r="H82" i="2"/>
  <c r="I82" i="2"/>
  <c r="G83" i="2"/>
  <c r="H83" i="2"/>
  <c r="I83" i="2"/>
  <c r="G84" i="2"/>
  <c r="H84" i="2"/>
  <c r="I84" i="2"/>
  <c r="G85" i="2"/>
  <c r="H85" i="2"/>
  <c r="I85" i="2"/>
  <c r="G86" i="2"/>
  <c r="H86" i="2"/>
  <c r="I86" i="2"/>
  <c r="G87" i="2"/>
  <c r="H87" i="2"/>
  <c r="I87" i="2"/>
  <c r="G88" i="2"/>
  <c r="H88" i="2"/>
  <c r="I88" i="2"/>
  <c r="H6" i="2"/>
  <c r="G6" i="2"/>
  <c r="I6" i="2"/>
  <c r="F89" i="4" l="1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B44" i="4" l="1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8" i="4"/>
  <c r="B47" i="4"/>
  <c r="B46" i="4"/>
  <c r="B40" i="4"/>
  <c r="B39" i="4"/>
  <c r="B38" i="4"/>
  <c r="B37" i="4"/>
  <c r="B36" i="4"/>
  <c r="B35" i="4"/>
  <c r="B34" i="4"/>
  <c r="B33" i="4"/>
  <c r="B32" i="4"/>
  <c r="E89" i="4"/>
  <c r="D89" i="4"/>
  <c r="C89" i="4"/>
  <c r="E88" i="4"/>
  <c r="D88" i="4"/>
  <c r="C88" i="4"/>
  <c r="E87" i="4"/>
  <c r="D87" i="4"/>
  <c r="C87" i="4"/>
  <c r="E86" i="4"/>
  <c r="D86" i="4"/>
  <c r="C86" i="4"/>
  <c r="E85" i="4"/>
  <c r="D85" i="4"/>
  <c r="C85" i="4"/>
  <c r="E84" i="4"/>
  <c r="D84" i="4"/>
  <c r="C84" i="4"/>
  <c r="E83" i="4"/>
  <c r="D83" i="4"/>
  <c r="C83" i="4"/>
  <c r="E82" i="4"/>
  <c r="D82" i="4"/>
  <c r="C82" i="4"/>
  <c r="E81" i="4"/>
  <c r="D81" i="4"/>
  <c r="C81" i="4"/>
  <c r="E80" i="4"/>
  <c r="D80" i="4"/>
  <c r="C80" i="4"/>
  <c r="E79" i="4"/>
  <c r="D79" i="4"/>
  <c r="C79" i="4"/>
  <c r="E78" i="4"/>
  <c r="D78" i="4"/>
  <c r="C78" i="4"/>
  <c r="E77" i="4"/>
  <c r="D77" i="4"/>
  <c r="C77" i="4"/>
  <c r="E76" i="4"/>
  <c r="D76" i="4"/>
  <c r="C76" i="4"/>
  <c r="E75" i="4"/>
  <c r="D75" i="4"/>
  <c r="C75" i="4"/>
  <c r="E74" i="4"/>
  <c r="D74" i="4"/>
  <c r="C74" i="4"/>
  <c r="E73" i="4"/>
  <c r="D73" i="4"/>
  <c r="C73" i="4"/>
  <c r="E72" i="4"/>
  <c r="D72" i="4"/>
  <c r="C72" i="4"/>
  <c r="E71" i="4"/>
  <c r="D71" i="4"/>
  <c r="C71" i="4"/>
  <c r="E70" i="4"/>
  <c r="D70" i="4"/>
  <c r="C70" i="4"/>
  <c r="E69" i="4"/>
  <c r="D69" i="4"/>
  <c r="C69" i="4"/>
  <c r="E68" i="4"/>
  <c r="D68" i="4"/>
  <c r="C68" i="4"/>
  <c r="E67" i="4"/>
  <c r="D67" i="4"/>
  <c r="C67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E66" i="4"/>
  <c r="D66" i="4"/>
  <c r="C66" i="4"/>
  <c r="E65" i="4"/>
  <c r="D65" i="4"/>
  <c r="C65" i="4"/>
  <c r="E64" i="4"/>
  <c r="D64" i="4"/>
  <c r="C64" i="4"/>
  <c r="E63" i="4"/>
  <c r="D63" i="4"/>
  <c r="C63" i="4"/>
  <c r="E62" i="4"/>
  <c r="D62" i="4"/>
  <c r="C62" i="4"/>
  <c r="E61" i="4"/>
  <c r="D61" i="4"/>
  <c r="C61" i="4"/>
  <c r="E60" i="4"/>
  <c r="D60" i="4"/>
  <c r="C60" i="4"/>
  <c r="E59" i="4"/>
  <c r="D59" i="4"/>
  <c r="C59" i="4"/>
  <c r="E58" i="4"/>
  <c r="D58" i="4"/>
  <c r="C58" i="4"/>
  <c r="E57" i="4"/>
  <c r="D57" i="4"/>
  <c r="C57" i="4"/>
  <c r="E56" i="4"/>
  <c r="D56" i="4"/>
  <c r="C56" i="4"/>
  <c r="E55" i="4"/>
  <c r="D55" i="4"/>
  <c r="C55" i="4"/>
  <c r="E54" i="4"/>
  <c r="D54" i="4"/>
  <c r="C54" i="4"/>
  <c r="E53" i="4"/>
  <c r="D53" i="4"/>
  <c r="C53" i="4"/>
  <c r="E52" i="4"/>
  <c r="D52" i="4"/>
  <c r="C52" i="4"/>
  <c r="E51" i="4"/>
  <c r="D51" i="4"/>
  <c r="C51" i="4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C32" i="4"/>
  <c r="E32" i="4"/>
  <c r="D32" i="4"/>
  <c r="F87" i="2"/>
  <c r="F61" i="2"/>
  <c r="F62" i="2"/>
  <c r="F59" i="2"/>
  <c r="F63" i="2"/>
  <c r="F60" i="2"/>
  <c r="F58" i="2"/>
  <c r="F88" i="2"/>
  <c r="F86" i="2"/>
  <c r="F85" i="2"/>
  <c r="F84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H15" i="4"/>
  <c r="H8" i="4"/>
  <c r="H17" i="4"/>
  <c r="H16" i="4"/>
  <c r="H12" i="4"/>
  <c r="H11" i="4"/>
  <c r="H4" i="4"/>
  <c r="H18" i="4"/>
  <c r="H14" i="4"/>
  <c r="H13" i="4"/>
  <c r="H10" i="4"/>
  <c r="H9" i="4"/>
  <c r="H5" i="4"/>
  <c r="H6" i="4"/>
  <c r="H2" i="4"/>
  <c r="H1" i="4"/>
  <c r="H19" i="4"/>
  <c r="H7" i="4"/>
  <c r="H3" i="4"/>
  <c r="F51" i="2"/>
  <c r="F48" i="2"/>
  <c r="F46" i="2"/>
  <c r="F45" i="2"/>
  <c r="F44" i="2"/>
  <c r="F38" i="2"/>
  <c r="F37" i="2"/>
  <c r="F9" i="2"/>
  <c r="F36" i="2"/>
  <c r="F33" i="2"/>
  <c r="F31" i="2"/>
  <c r="F29" i="2"/>
  <c r="F27" i="2"/>
  <c r="F26" i="2"/>
  <c r="F25" i="2"/>
  <c r="F28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8" i="2"/>
  <c r="F7" i="2"/>
  <c r="F6" i="2"/>
  <c r="F57" i="2"/>
  <c r="F56" i="2"/>
  <c r="F55" i="2"/>
  <c r="F54" i="2"/>
  <c r="F53" i="2"/>
  <c r="F52" i="2"/>
  <c r="F50" i="2"/>
  <c r="F49" i="2"/>
  <c r="F47" i="2"/>
  <c r="F43" i="2"/>
  <c r="F42" i="2"/>
  <c r="F41" i="2"/>
  <c r="F40" i="2"/>
  <c r="F39" i="2"/>
  <c r="F35" i="2"/>
  <c r="F34" i="2"/>
  <c r="F32" i="2"/>
</calcChain>
</file>

<file path=xl/sharedStrings.xml><?xml version="1.0" encoding="utf-8"?>
<sst xmlns="http://schemas.openxmlformats.org/spreadsheetml/2006/main" count="548" uniqueCount="205">
  <si>
    <t>Товары (работы, услуги)</t>
  </si>
  <si>
    <t>Кол-во</t>
  </si>
  <si>
    <t>Ед.</t>
  </si>
  <si>
    <t>шт</t>
  </si>
  <si>
    <t>Грязевик верт б/комплекта Ду150 Ру16 п/привар СТКУ</t>
  </si>
  <si>
    <t>Переход сталь Дн57х38 ГОСТ 17378-2001 ПЗКТ</t>
  </si>
  <si>
    <t>Переход сталь Дн89х45 ГОСТ 17378-2001 ПЗКТ</t>
  </si>
  <si>
    <t>Переход сталь Дн89х57 ГОСТ 17378-2001 ПЗКТ</t>
  </si>
  <si>
    <t>Переход сталь Дн108х57 ГОСТ 17378-2001 ПЗКТ</t>
  </si>
  <si>
    <t>Переход сталь Дн108х76 ГОСТ 17378-2001 ПЗКТ</t>
  </si>
  <si>
    <t>Переход сталь Дн133х89 ГОСТ 17378-2001 ПЗКТ</t>
  </si>
  <si>
    <t>Переход сталь Дн133х108 ГОСТ 17378-2001 ПЗКТ</t>
  </si>
  <si>
    <t>Переход сталь Дн159х89 ГОСТ 17378-2001 ПЗКТ</t>
  </si>
  <si>
    <t>Переход сталь Дн159х108 ГОСТ 17378-2001 ПЗКТ</t>
  </si>
  <si>
    <t>Фланец сталь плоск Ду40 Ру16 ГОСТ 12820-80</t>
  </si>
  <si>
    <t>Фланец сталь плоск Ду50 Ру16 ГОСТ 12820-80</t>
  </si>
  <si>
    <t>Фланец сталь плоск Ду125 Ру16 ГОСТ 12820-80</t>
  </si>
  <si>
    <t>Фланец сталь плоск Ду150 Ру16 ГОСТ 12820-80</t>
  </si>
  <si>
    <t>ИТП2</t>
  </si>
  <si>
    <t>ВСЕГО</t>
  </si>
  <si>
    <t>ИТП1 ввод</t>
  </si>
  <si>
    <t>жд 3 Нтагил муринские пруды (предварительный заказ)</t>
  </si>
  <si>
    <t>Фильтр сетчатый чугунный фланец Ду 50</t>
  </si>
  <si>
    <r>
      <rPr>
        <b/>
        <sz val="8"/>
        <rFont val="Arial"/>
        <family val="2"/>
      </rPr>
      <t>№</t>
    </r>
  </si>
  <si>
    <r>
      <rPr>
        <b/>
        <sz val="8"/>
        <rFont val="Arial"/>
        <family val="2"/>
      </rPr>
      <t>Наименование товара</t>
    </r>
  </si>
  <si>
    <r>
      <rPr>
        <b/>
        <sz val="8"/>
        <rFont val="Arial"/>
        <family val="2"/>
      </rPr>
      <t>Кол-во</t>
    </r>
  </si>
  <si>
    <r>
      <rPr>
        <sz val="8"/>
        <rFont val="Arial"/>
        <family val="2"/>
        <charset val="204"/>
      </rPr>
      <t>Счетчик холодной воды ВСХНд-40</t>
    </r>
  </si>
  <si>
    <r>
      <rPr>
        <sz val="8"/>
        <rFont val="Arial"/>
        <family val="2"/>
        <charset val="204"/>
      </rPr>
      <t>Счетчик горячей воды ВСТН-50</t>
    </r>
  </si>
  <si>
    <t>Бобышка для защитной оправы М27х2 35мм</t>
  </si>
  <si>
    <t>Оправа защитная 2П-285-66</t>
  </si>
  <si>
    <t>Манометр ТМ-510Р-М2 10кгс/cм2 d100, 1,5  M20x1,5</t>
  </si>
  <si>
    <t>Манометр ТМ-510Р-М2 16кгс/cм2 d100, 1,5  M20x1,5</t>
  </si>
  <si>
    <t>Термометр БТ31.21 (0-160), D63, L=64мм, 2,5  G1/2"</t>
  </si>
  <si>
    <t>Термометр ТТЖ (0 +150) погр. часть 66 мм</t>
  </si>
  <si>
    <t>Блок питания 10ВР220-24Д (10Вт, 0,25А)</t>
  </si>
  <si>
    <t>Блок питания 5ВР220-124Д (1-канал 0,035А)</t>
  </si>
  <si>
    <t>Вычислитель КАРАТ 307- 4V4T4P</t>
  </si>
  <si>
    <t>Вычислитель КАРАТ 307- 6V6T6P</t>
  </si>
  <si>
    <t>Датчик давления Карат-СДВ 2,5-1,6-1,0</t>
  </si>
  <si>
    <t>Устройство отборное 1,6-225У с краном 11б18бк (1,6МПа 225С)</t>
  </si>
  <si>
    <t>Раздел ОВ1</t>
  </si>
  <si>
    <t>Теплообменник ТТАИр-(6)125/3550</t>
  </si>
  <si>
    <t>Циркуляционный насос GHND BASIC 65-120 F 380В</t>
  </si>
  <si>
    <t>Циркуляционный насос CMA-3-2-A-R 220В</t>
  </si>
  <si>
    <t xml:space="preserve">Клапан запорно-регул. КЗР-50/20 Б, Кvs=14м3/час, </t>
  </si>
  <si>
    <t xml:space="preserve">Клапан запорно-регул. КЗР-50/30 Б, Кvs=24м3/час, </t>
  </si>
  <si>
    <t>Оборудование</t>
  </si>
  <si>
    <t>Арматура</t>
  </si>
  <si>
    <t xml:space="preserve">Клапан запорно-регул. КЗР-32/31.5 Б, Кvs=20м3/час, </t>
  </si>
  <si>
    <t xml:space="preserve">Клапан балансировочный ручной Danfoss MSV-F2 Ду50 Ру16 ручной фланцевый (Zetkama 443A Ду50 Ру16) Кvs=53,7м3/час, </t>
  </si>
  <si>
    <t>Затвор диск поворотный Ду50 Ру16 межфл рукоятка чуг.,диск-чуг,EPDМ t=130С</t>
  </si>
  <si>
    <t>Затвор диск поворотный Ду65 Ру16 межфл рукоятка чуг.,диск-чуг,EPDМ t=130С</t>
  </si>
  <si>
    <t>Затвор диск поворотный Ду80 Ру16 межфл рукоятка чуг.,диск-чуг,EPDМ t=130С</t>
  </si>
  <si>
    <t>Затвор диск поворотный Ду100 Ру16 межфл рук чуг.,диск-чуг,EPDМ t=130С</t>
  </si>
  <si>
    <t>Затвор диск поворотный Ду125 Ру16 межфл рук чуг.,диск-чуг,EPDМ t=130С</t>
  </si>
  <si>
    <t>Кран шаровый стальной Ду150мм Ру16</t>
  </si>
  <si>
    <t>Клапан обратный межфланцевый двухстворчатый пружинный Ду65мм</t>
  </si>
  <si>
    <t>Клапан обратный межфланцевый Ду50мм</t>
  </si>
  <si>
    <t>Клапан обратный межфланцевый Ду80мм</t>
  </si>
  <si>
    <t>Клапан обратный межфланцевый Ду100мм</t>
  </si>
  <si>
    <t>Фильтр сетчатый чугунный фланец Ду 80</t>
  </si>
  <si>
    <t>Фильтр сетчатый чугунный фланец Ду 100</t>
  </si>
  <si>
    <t>Фильтр сетчатый чугунный фланец Ду 125</t>
  </si>
  <si>
    <t>Кран шаровой латунь 11б27п1 Ду15 ВР/ВР флажок (для воздушников)</t>
  </si>
  <si>
    <t>Кран шаровой латунь 11б27п1 Ду20 ВР/ВР флажок (для дренажа)</t>
  </si>
  <si>
    <t>Муфта разъемная с накидной гайкой 3/4"ВР - 3/4" ВР</t>
  </si>
  <si>
    <t xml:space="preserve">Фланец сталь плоск Ду65 Ру16 ГОСТ 12820-80 </t>
  </si>
  <si>
    <t xml:space="preserve">Фланец сталь плоск Ду100 Ру16 ГОСТ 12820-80 </t>
  </si>
  <si>
    <t>Отвод сталь 90-57х3,5 ГОСТ 17375-2001</t>
  </si>
  <si>
    <t>Отвод сталь 90-32х3 ГОСТ 17375-2001</t>
  </si>
  <si>
    <t>Отвод сталь 90-89х3,5 ГОСТ 17375-2001</t>
  </si>
  <si>
    <t>Отвод сталь 90-108х4 ГОСТ 17375-2001</t>
  </si>
  <si>
    <t>Отвод сталь 90-133х4 ГОСТ 17375-2001</t>
  </si>
  <si>
    <t>Отвод сталь 90-159х4,5 ГОСТ 17375-2001</t>
  </si>
  <si>
    <t>Отвод сталь 45-133х4 ГОСТ 17375-2001</t>
  </si>
  <si>
    <t>Отвод сталь 45-159х4.5 ГОСТ 17375-2001</t>
  </si>
  <si>
    <t>Отвод сталь 60-133х4 ГОСТ 17375-2001</t>
  </si>
  <si>
    <t>Изделия</t>
  </si>
  <si>
    <t>Переход сталь Дн76х38 ГОСТ 17378-2001 ПЗКТ</t>
  </si>
  <si>
    <t>Переход сталь Дн89х76 ГОСТ 17378-2001 ПЗКТ</t>
  </si>
  <si>
    <t>Расходомер Карат-551 Ду100</t>
  </si>
  <si>
    <t>Комплект монтажных частей 551 Ду100</t>
  </si>
  <si>
    <t>Счетчик холодной воды ВСХд-40 с присоединителями</t>
  </si>
  <si>
    <t>Счетчик горячей воды СВМТ-50Д с ответ. Фланцами</t>
  </si>
  <si>
    <t>Регулятор РТ-2012-09 комплектно</t>
  </si>
  <si>
    <t>Комплект термопреобраз. КТПТР-01-100 с гильзой и боб.</t>
  </si>
  <si>
    <t>Комплект термопреобраз. КТПТР-01-60 с гильзой и боб.</t>
  </si>
  <si>
    <t>Манометр электроконтактный ЭКМ типа ТМ-510-05(0-10)</t>
  </si>
  <si>
    <t>Раздел АОВ (управление) без кабелей и щитов</t>
  </si>
  <si>
    <t>Заглушка 133мм стальная под приварку</t>
  </si>
  <si>
    <t>Тройник 159х133</t>
  </si>
  <si>
    <t>Тройник 159х108</t>
  </si>
  <si>
    <t>Тройник 100х100мм</t>
  </si>
  <si>
    <t>Тройник 133х100мм</t>
  </si>
  <si>
    <t>Тройник 100х76мм</t>
  </si>
  <si>
    <t>Тройник 133х89мм</t>
  </si>
  <si>
    <r>
      <rPr>
        <sz val="8"/>
        <rFont val="Arial"/>
        <family val="2"/>
        <charset val="204"/>
      </rPr>
      <t>№</t>
    </r>
  </si>
  <si>
    <r>
      <rPr>
        <sz val="8"/>
        <rFont val="Arial"/>
        <family val="2"/>
        <charset val="204"/>
      </rPr>
      <t>Наименование товара</t>
    </r>
  </si>
  <si>
    <r>
      <rPr>
        <sz val="8"/>
        <rFont val="Arial"/>
        <family val="2"/>
        <charset val="204"/>
      </rPr>
      <t>Кол-во</t>
    </r>
  </si>
  <si>
    <r>
      <rPr>
        <i/>
        <sz val="8"/>
        <rFont val="Arial"/>
        <family val="2"/>
        <charset val="204"/>
      </rPr>
      <t>Ед.</t>
    </r>
  </si>
  <si>
    <r>
      <rPr>
        <sz val="8"/>
        <rFont val="Arial"/>
        <family val="2"/>
        <charset val="204"/>
      </rPr>
      <t>Цена</t>
    </r>
  </si>
  <si>
    <r>
      <rPr>
        <sz val="8"/>
        <rFont val="Arial"/>
        <family val="2"/>
        <charset val="204"/>
      </rPr>
      <t>2</t>
    </r>
  </si>
  <si>
    <r>
      <rPr>
        <sz val="8"/>
        <rFont val="Arial"/>
        <family val="2"/>
        <charset val="204"/>
      </rPr>
      <t>шт</t>
    </r>
  </si>
  <si>
    <t>Клапан обратный КОМ-50</t>
  </si>
  <si>
    <r>
      <rPr>
        <sz val="8"/>
        <rFont val="Arial"/>
        <family val="2"/>
        <charset val="204"/>
      </rPr>
      <t>Клапан обратный КОМ-100</t>
    </r>
  </si>
  <si>
    <r>
      <rPr>
        <sz val="8"/>
        <rFont val="Arial"/>
        <family val="2"/>
        <charset val="204"/>
      </rPr>
      <t>4</t>
    </r>
  </si>
  <si>
    <r>
      <rPr>
        <sz val="8"/>
        <rFont val="Arial"/>
        <family val="2"/>
        <charset val="204"/>
      </rPr>
      <t>Фильтр сетчатый чугунный фланец Ду 50</t>
    </r>
  </si>
  <si>
    <r>
      <rPr>
        <sz val="8"/>
        <rFont val="Arial"/>
        <family val="2"/>
        <charset val="204"/>
      </rPr>
      <t>Фильтр сетчатый чугунный фланец Ду 80</t>
    </r>
  </si>
  <si>
    <r>
      <rPr>
        <sz val="8"/>
        <rFont val="Arial"/>
        <family val="2"/>
        <charset val="204"/>
      </rPr>
      <t>Фильтр сетчатый чугунный фланец Ду 100</t>
    </r>
  </si>
  <si>
    <r>
      <rPr>
        <sz val="8"/>
        <rFont val="Arial"/>
        <family val="2"/>
        <charset val="204"/>
      </rPr>
      <t>Фильтр сетчатый чугунный фланец Ду 125</t>
    </r>
  </si>
  <si>
    <r>
      <rPr>
        <sz val="8"/>
        <rFont val="Arial"/>
        <family val="2"/>
        <charset val="204"/>
      </rPr>
      <t>Клапан запорно-регул. КЗР-50/20 Б (25кч945нж) Kv=14 м3/час</t>
    </r>
  </si>
  <si>
    <r>
      <rPr>
        <sz val="8"/>
        <rFont val="Arial"/>
        <family val="2"/>
        <charset val="204"/>
      </rPr>
      <t>Клапан запорно-регул. КЗР-50/30 Б (25кч945нж) Kv=24 м3/час</t>
    </r>
  </si>
  <si>
    <r>
      <rPr>
        <sz val="8"/>
        <rFont val="Arial"/>
        <family val="2"/>
        <charset val="204"/>
      </rPr>
      <t>Клапан запорно-регул. КЗР-32/31,5 Б (25кч945нж) Kv=20 м3/час</t>
    </r>
  </si>
  <si>
    <r>
      <rPr>
        <sz val="8"/>
        <rFont val="Arial"/>
        <family val="2"/>
        <charset val="204"/>
      </rPr>
      <t>Регулятор темпер. РТ-2012-09</t>
    </r>
  </si>
  <si>
    <t xml:space="preserve">Итого: </t>
  </si>
  <si>
    <t>Цена руб. с учетом НДС</t>
  </si>
  <si>
    <t>№</t>
  </si>
  <si>
    <t>Цена</t>
  </si>
  <si>
    <t>Отвод сталь крутоизогнутый Дн57х3,5 ГОСТ 17375-2001</t>
  </si>
  <si>
    <t>Отвод сталь крутоизогнутый Дн89х3,5 ГОСТ 17375-2001</t>
  </si>
  <si>
    <t>Отвод сталь крутоизогнутый Дн108х4,0 ГОСТ 17375-2001 ПЗКТ</t>
  </si>
  <si>
    <t>Отвод сталь крутоизогнутый Дн133х4,0 ГОСТ 17375-2001 ПЗКТ</t>
  </si>
  <si>
    <t>Отвод сталь крутоизогнутый Дн159х4,5 ГОСТ 17375-2001</t>
  </si>
  <si>
    <t>Фланец сталь плоск Ду65 Ру16 ГОСТ 12820-80</t>
  </si>
  <si>
    <t>Фланец сталь плоск Ду100 Ру16 ГОСТ 12820-80</t>
  </si>
  <si>
    <t>ХотСервис</t>
  </si>
  <si>
    <t>этон</t>
  </si>
  <si>
    <t>карат</t>
  </si>
  <si>
    <t>сантур</t>
  </si>
  <si>
    <t>№поз</t>
  </si>
  <si>
    <t>Наименование</t>
  </si>
  <si>
    <t>ед</t>
  </si>
  <si>
    <t>к-во</t>
  </si>
  <si>
    <t>цена</t>
  </si>
  <si>
    <t>КАРАТ</t>
  </si>
  <si>
    <t>ЭТОН</t>
  </si>
  <si>
    <t>965,00</t>
  </si>
  <si>
    <t>Заглушка сталь эллиптическая Дн133х4,0 п/привар ГОСТ 17379-2001</t>
  </si>
  <si>
    <t>Отвод сталь крутоизогнутый Дн32х3 (Ду25) ГОСТ 17375-2001 ПЗКТ</t>
  </si>
  <si>
    <t>Отвод сталь 45˚ Дн133х4,0 ПЗКТ</t>
  </si>
  <si>
    <t>Отвод сталь 45˚ Дн159х4,5 ПЗКТ</t>
  </si>
  <si>
    <t>Переход сталь Дн76х3,5-38х2,0 ПЗКТ</t>
  </si>
  <si>
    <t>Тройник сталь Дн159х4,5-133х4,0 ГОСТ 17376-2001 УТД</t>
  </si>
  <si>
    <t>Тройник сталь Дн159х4,5-108х4,0 ГОСТ 17376-2001 УТД</t>
  </si>
  <si>
    <t>Тройник сталь Дн133х4,0-89х3,5 ГОСТ 17376-2001 УТД</t>
  </si>
  <si>
    <t>Тройник сталь Дн133х4,0-108х4,0 ГОСТ 17376-2001 УТД</t>
  </si>
  <si>
    <t>Тройник сталь Дн108х4,0-76х3,5 ГОСТ 17376-2001 УТД</t>
  </si>
  <si>
    <t>Тройник сталь Дн108х4,0 ГОСТ 17376-2001 УТД</t>
  </si>
  <si>
    <t>цены поставщиков</t>
  </si>
  <si>
    <t>ИЗДЕЛИЯ</t>
  </si>
  <si>
    <t>Кран шаровый фланцевый КШ-150/100-I-I-16 (11с67п)</t>
  </si>
  <si>
    <t>Клапан обратный КОМ-80</t>
  </si>
  <si>
    <t>Вычислитель КАРАТ 307- 4V4T4P (RS-485, С)</t>
  </si>
  <si>
    <t>Вычислитель КАРАТ 307- 6V6T6P (RS-485, С)</t>
  </si>
  <si>
    <t>Расходомер - счетчик электромагнитный Карат-551-100</t>
  </si>
  <si>
    <t>Комплект термопреобраз. КТПТР-01-100</t>
  </si>
  <si>
    <t>Комплект термопреобраз. КТПТР-01-60</t>
  </si>
  <si>
    <t>Бобышка М20*1,5</t>
  </si>
  <si>
    <t>Гильза L-100</t>
  </si>
  <si>
    <t>Гильза L-60</t>
  </si>
  <si>
    <t>Счетчик холодной воды ВСХНд-40 без присоединителей</t>
  </si>
  <si>
    <t>Комплект присоединителей Ду40</t>
  </si>
  <si>
    <t>Бобышка для гильзы G1/2</t>
  </si>
  <si>
    <t>Счетчик горячей воды ВСТН-50 фланц. исп.</t>
  </si>
  <si>
    <t>Затвор диск.пов. Genebre S.A. 2103-09 Ду50 Ру16</t>
  </si>
  <si>
    <t>Затвор диск.пов. Genebre S.A. 2103-10 Ду65 Ру16</t>
  </si>
  <si>
    <t>Затвор диск.пов. Genebre S.A. 2103-11 Ду80 Ру16</t>
  </si>
  <si>
    <t>Затвор диск.пов. Genebre S.A. 2103-12 Ду100 Ру16</t>
  </si>
  <si>
    <t>Затвор диск.пов. Genebre S.A. 2103-13 Ду125 Ру16</t>
  </si>
  <si>
    <t>Клапан обрат.дисковый.GENEBRE 2415-09 Ду 50</t>
  </si>
  <si>
    <t>Клапан обрат.двухств.GENEBRE 2401-10 Ду65 Ру16 t=130C межфл.</t>
  </si>
  <si>
    <t>Клапан обрат.дисковый.GENEBRE 2415-11 Ду 80</t>
  </si>
  <si>
    <t>Клапан обрат.дисковый.GENEBRE 2415-12 Ду 100</t>
  </si>
  <si>
    <t>Фланец Ду40</t>
  </si>
  <si>
    <t>Фланец Ду50</t>
  </si>
  <si>
    <t>Фланец Ду65</t>
  </si>
  <si>
    <t>Фланец Ду100</t>
  </si>
  <si>
    <t>Фланец Ду125</t>
  </si>
  <si>
    <t>Фланец Ду150</t>
  </si>
  <si>
    <t>Отвод крутоизогнутый Dn32 (Ду25)</t>
  </si>
  <si>
    <t>Отвод крутоизогнутый Dn57 (Ду50)</t>
  </si>
  <si>
    <t>Отвод крутоизогнутый Dn89 (Ду80)</t>
  </si>
  <si>
    <t>Отвод крутоизогнутый Dn108 (Ду100)</t>
  </si>
  <si>
    <t>Отвод крутоизогнутый Dn133 (Ду125)</t>
  </si>
  <si>
    <t>Отвод крутоизогнутый Dn159 (Ду150)</t>
  </si>
  <si>
    <t>Переход 57х38</t>
  </si>
  <si>
    <t>Переход 76х38</t>
  </si>
  <si>
    <t>Переход 89х45</t>
  </si>
  <si>
    <t>Переход 89х57</t>
  </si>
  <si>
    <t>Переход 89х76</t>
  </si>
  <si>
    <t>Переход 108х57</t>
  </si>
  <si>
    <t>Переход 108х76</t>
  </si>
  <si>
    <t>Переход 133х89</t>
  </si>
  <si>
    <t>Переход 133х108</t>
  </si>
  <si>
    <t>Переход 159*89</t>
  </si>
  <si>
    <t>Переход 159х108</t>
  </si>
  <si>
    <t>Болт М20*80</t>
  </si>
  <si>
    <t>Гайка М20</t>
  </si>
  <si>
    <t>Прокладка пар. кольц. Ду100</t>
  </si>
  <si>
    <t>Фланец Ду100*25</t>
  </si>
  <si>
    <t>Клапан обратный КОМ-100</t>
  </si>
  <si>
    <t>Клапан запорно-регул. КЗР-50/20 Б (25кч945нж) Kv=14 м3/час</t>
  </si>
  <si>
    <t>Клапан запорно-регул. КЗР-50/30 Б (25кч945нж) Kv=24 м3/час</t>
  </si>
  <si>
    <t>Клапан запорно-регул. КЗР-32/31,5 Б (25кч945нж) Kv=20 м3/час</t>
  </si>
  <si>
    <t>Регулятор темпер. РТ-2012-09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</si>
</sst>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1" xfId="0" applyNumberFormat="1" applyFont="1" applyBorder="1" applyAlignment="1">
      <alignment vertical="top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1" xfId="0" applyNumberFormat="1" applyFont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/>
    </xf>
    <xf numFmtId="0" fontId="0" fillId="0" borderId="0" xfId="0" applyFont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 indent="1"/>
    </xf>
    <xf numFmtId="0" fontId="0" fillId="0" borderId="1" xfId="0" applyFont="1" applyBorder="1" applyAlignment="1">
      <alignment horizontal="left" vertical="top" indent="8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" fontId="0" fillId="0" borderId="0" xfId="0" applyNumberFormat="1"/>
    <xf numFmtId="0" fontId="0" fillId="0" borderId="1" xfId="0" applyFont="1" applyBorder="1"/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top" inden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" fontId="0" fillId="0" borderId="1" xfId="0" applyNumberFormat="1" applyFont="1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0" fillId="2" borderId="1" xfId="0" applyNumberFormat="1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left" vertical="center" wrapText="1"/>
    </xf>
    <xf numFmtId="4" fontId="0" fillId="2" borderId="0" xfId="0" applyNumberFormat="1" applyFont="1" applyFill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left" vertical="top"/>
    </xf>
    <xf numFmtId="0" fontId="7" fillId="0" borderId="0" xfId="0" applyNumberFormat="1" applyFont="1" applyBorder="1" applyAlignment="1">
      <alignment horizontal="right" vertical="top"/>
    </xf>
    <xf numFmtId="0" fontId="0" fillId="0" borderId="0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4" fontId="0" fillId="2" borderId="1" xfId="0" applyNumberFormat="1" applyFont="1" applyFill="1" applyBorder="1" applyAlignment="1">
      <alignment horizontal="right" vertical="center" wrapText="1"/>
    </xf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right" vertical="top" wrapText="1"/>
    </xf>
    <xf numFmtId="1" fontId="0" fillId="0" borderId="1" xfId="0" applyNumberFormat="1" applyFont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/>
    </xf>
    <xf numFmtId="2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/>
    </xf>
    <xf numFmtId="0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%20&#1044;&#1077;&#1083;&#1086;\&#1052;&#1086;&#1080;%20&#1076;&#1077;&#1083;&#1072;%202015\2015%20&#1047;&#1072;&#1082;&#1072;&#1079;&#1099;\3&#1053;&#1058;\3&#1053;&#1058;%20&#1050;&#1040;&#1056;&#1040;&#1058;%20&#1089;&#1095;&#1077;&#1090;%20&#1090;&#1077;&#1093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8">
          <cell r="B28">
            <v>1</v>
          </cell>
          <cell r="D28" t="str">
            <v>Вычислитель КАРАТ 307- 4V4T4P (RS-485, С)</v>
          </cell>
          <cell r="P28">
            <v>1</v>
          </cell>
          <cell r="S28" t="str">
            <v>шт</v>
          </cell>
          <cell r="U28">
            <v>14900</v>
          </cell>
        </row>
        <row r="29">
          <cell r="B29">
            <v>2</v>
          </cell>
          <cell r="D29" t="str">
            <v>Вычислитель КАРАТ 307- 6V6T6P (RS-485, С)</v>
          </cell>
          <cell r="P29">
            <v>1</v>
          </cell>
          <cell r="S29" t="str">
            <v>шт</v>
          </cell>
          <cell r="U29">
            <v>16900</v>
          </cell>
        </row>
        <row r="30">
          <cell r="B30">
            <v>3</v>
          </cell>
          <cell r="D30" t="str">
            <v>Блок питания 10ВР220-24Д (10Вт, 0,25А)</v>
          </cell>
          <cell r="P30">
            <v>2</v>
          </cell>
          <cell r="S30" t="str">
            <v>шт</v>
          </cell>
          <cell r="U30">
            <v>850</v>
          </cell>
        </row>
        <row r="31">
          <cell r="B31">
            <v>4</v>
          </cell>
          <cell r="D31" t="str">
            <v>Расходомер - счетчик электромагнитный Карат-551-100</v>
          </cell>
          <cell r="P31">
            <v>2</v>
          </cell>
          <cell r="S31" t="str">
            <v>шт</v>
          </cell>
          <cell r="U31">
            <v>26000</v>
          </cell>
        </row>
        <row r="32">
          <cell r="B32">
            <v>5</v>
          </cell>
          <cell r="D32" t="str">
            <v>Датчик давления Карат-СДВ 2,5-1,6-1,0</v>
          </cell>
          <cell r="P32">
            <v>4</v>
          </cell>
          <cell r="S32" t="str">
            <v>шт</v>
          </cell>
          <cell r="U32">
            <v>2650</v>
          </cell>
        </row>
        <row r="33">
          <cell r="B33">
            <v>6</v>
          </cell>
          <cell r="D33" t="str">
            <v>Блок питания 5ВР220-124Д (1-канал 0,035А)</v>
          </cell>
          <cell r="P33">
            <v>4</v>
          </cell>
          <cell r="S33" t="str">
            <v>шт</v>
          </cell>
          <cell r="U33">
            <v>570</v>
          </cell>
        </row>
        <row r="34">
          <cell r="B34">
            <v>7</v>
          </cell>
          <cell r="D34" t="str">
            <v>Устройство отборное 1,6-225У с краном 11б18бк (1,6МПа 225С)</v>
          </cell>
          <cell r="P34">
            <v>4</v>
          </cell>
          <cell r="S34" t="str">
            <v>шт</v>
          </cell>
          <cell r="U34">
            <v>530</v>
          </cell>
        </row>
        <row r="35">
          <cell r="B35">
            <v>8</v>
          </cell>
          <cell r="D35" t="str">
            <v>Комплект термопреобраз. КТПТР-01-100</v>
          </cell>
          <cell r="P35">
            <v>1</v>
          </cell>
          <cell r="S35" t="str">
            <v>шт</v>
          </cell>
          <cell r="U35">
            <v>1810</v>
          </cell>
        </row>
        <row r="36">
          <cell r="B36">
            <v>9</v>
          </cell>
          <cell r="D36" t="str">
            <v>Комплект термопреобраз. КТПТР-01-60</v>
          </cell>
          <cell r="P36">
            <v>2</v>
          </cell>
          <cell r="S36" t="str">
            <v>шт</v>
          </cell>
          <cell r="U36">
            <v>1810</v>
          </cell>
        </row>
        <row r="37">
          <cell r="B37">
            <v>10</v>
          </cell>
          <cell r="D37" t="str">
            <v>Бобышка М20*1,5</v>
          </cell>
          <cell r="P37">
            <v>6</v>
          </cell>
          <cell r="S37" t="str">
            <v>шт</v>
          </cell>
          <cell r="U37">
            <v>60</v>
          </cell>
        </row>
        <row r="38">
          <cell r="B38">
            <v>11</v>
          </cell>
          <cell r="D38" t="str">
            <v>Гильза L-100</v>
          </cell>
          <cell r="P38">
            <v>2</v>
          </cell>
          <cell r="S38" t="str">
            <v>шт</v>
          </cell>
          <cell r="U38">
            <v>200</v>
          </cell>
        </row>
        <row r="39">
          <cell r="B39">
            <v>12</v>
          </cell>
          <cell r="D39" t="str">
            <v>Гильза L-60</v>
          </cell>
          <cell r="P39">
            <v>4</v>
          </cell>
          <cell r="S39" t="str">
            <v>шт</v>
          </cell>
          <cell r="U39">
            <v>200</v>
          </cell>
        </row>
        <row r="40">
          <cell r="B40">
            <v>13</v>
          </cell>
          <cell r="D40" t="str">
            <v>Счетчик холодной воды ВСХНд-40 без присоединителей</v>
          </cell>
          <cell r="P40">
            <v>4</v>
          </cell>
          <cell r="S40" t="str">
            <v>шт</v>
          </cell>
          <cell r="U40">
            <v>5971.68</v>
          </cell>
        </row>
        <row r="41">
          <cell r="B41">
            <v>14</v>
          </cell>
          <cell r="D41" t="str">
            <v>Комплект присоединителей Ду40</v>
          </cell>
          <cell r="P41">
            <v>4</v>
          </cell>
          <cell r="S41" t="str">
            <v>к-т</v>
          </cell>
          <cell r="U41">
            <v>1139.76</v>
          </cell>
        </row>
        <row r="42">
          <cell r="B42">
            <v>15</v>
          </cell>
          <cell r="D42" t="str">
            <v>Манометр ТМ-510Р-М2 10кгс/cм2 d100, 1,5  M20x1,5</v>
          </cell>
          <cell r="P42">
            <v>14</v>
          </cell>
          <cell r="S42" t="str">
            <v>шт</v>
          </cell>
          <cell r="U42">
            <v>345</v>
          </cell>
        </row>
        <row r="43">
          <cell r="B43">
            <v>16</v>
          </cell>
          <cell r="D43" t="str">
            <v>Манометр ТМ-510Р-М2 16кгс/cм2 d100, 1,5  M20x1,5</v>
          </cell>
          <cell r="P43">
            <v>20</v>
          </cell>
          <cell r="S43" t="str">
            <v>шт</v>
          </cell>
          <cell r="U43">
            <v>345</v>
          </cell>
        </row>
        <row r="44">
          <cell r="B44">
            <v>17</v>
          </cell>
          <cell r="D44" t="str">
            <v>Термометр БТ31.21 (0-160), D63, L=64мм, 2,5  G1/2"</v>
          </cell>
          <cell r="P44">
            <v>22</v>
          </cell>
          <cell r="S44" t="str">
            <v>шт</v>
          </cell>
          <cell r="U44">
            <v>390</v>
          </cell>
        </row>
        <row r="45">
          <cell r="B45">
            <v>18</v>
          </cell>
          <cell r="D45" t="str">
            <v>Бобышка для гильзы G1/2</v>
          </cell>
          <cell r="P45">
            <v>22</v>
          </cell>
          <cell r="S45" t="str">
            <v>шт</v>
          </cell>
          <cell r="U45">
            <v>60</v>
          </cell>
        </row>
        <row r="46">
          <cell r="B46">
            <v>19</v>
          </cell>
          <cell r="D46" t="str">
            <v>Термометр ТТЖ (0 +150) погр. часть 66 мм</v>
          </cell>
          <cell r="P46">
            <v>6</v>
          </cell>
          <cell r="S46" t="str">
            <v>шт</v>
          </cell>
          <cell r="U46">
            <v>140</v>
          </cell>
        </row>
        <row r="47">
          <cell r="B47">
            <v>20</v>
          </cell>
          <cell r="D47" t="str">
            <v>Оправа защитная 2П-285-66</v>
          </cell>
          <cell r="P47">
            <v>6</v>
          </cell>
          <cell r="S47" t="str">
            <v>шт</v>
          </cell>
          <cell r="U47">
            <v>170</v>
          </cell>
        </row>
        <row r="48">
          <cell r="B48">
            <v>21</v>
          </cell>
          <cell r="D48" t="str">
            <v>Бобышка для защитной оправы М27х2 35мм</v>
          </cell>
          <cell r="P48">
            <v>6</v>
          </cell>
          <cell r="S48" t="str">
            <v>шт</v>
          </cell>
          <cell r="U48">
            <v>120</v>
          </cell>
        </row>
        <row r="49">
          <cell r="B49">
            <v>22</v>
          </cell>
          <cell r="D49" t="str">
            <v>Счетчик горячей воды ВСТН-50 фланц. исп.</v>
          </cell>
          <cell r="P49">
            <v>2</v>
          </cell>
          <cell r="S49" t="str">
            <v>шт</v>
          </cell>
          <cell r="U49">
            <v>11018.26</v>
          </cell>
        </row>
        <row r="50">
          <cell r="B50">
            <v>23</v>
          </cell>
          <cell r="D50" t="str">
            <v>Затвор диск.пов. Genebre S.A. 2103-09 Ду50 Ру16</v>
          </cell>
          <cell r="P50">
            <v>4</v>
          </cell>
          <cell r="S50" t="str">
            <v>шт</v>
          </cell>
          <cell r="U50">
            <v>1634.99</v>
          </cell>
        </row>
        <row r="51">
          <cell r="B51">
            <v>24</v>
          </cell>
          <cell r="D51" t="str">
            <v>Затвор диск.пов. Genebre S.A. 2103-10 Ду65 Ру16</v>
          </cell>
          <cell r="P51">
            <v>2</v>
          </cell>
          <cell r="S51" t="str">
            <v>шт</v>
          </cell>
          <cell r="U51">
            <v>2008.83</v>
          </cell>
        </row>
        <row r="52">
          <cell r="B52">
            <v>25</v>
          </cell>
          <cell r="D52" t="str">
            <v>Затвор диск.пов. Genebre S.A. 2103-11 Ду80 Ру16</v>
          </cell>
          <cell r="P52">
            <v>12</v>
          </cell>
          <cell r="S52" t="str">
            <v>шт</v>
          </cell>
          <cell r="U52">
            <v>2221.9699999999998</v>
          </cell>
        </row>
        <row r="53">
          <cell r="B53">
            <v>26</v>
          </cell>
          <cell r="D53" t="str">
            <v>Затвор диск.пов. Genebre S.A. 2103-12 Ду100 Ру16</v>
          </cell>
          <cell r="P53">
            <v>14</v>
          </cell>
          <cell r="S53" t="str">
            <v>шт</v>
          </cell>
          <cell r="U53">
            <v>2447.0700000000002</v>
          </cell>
        </row>
        <row r="54">
          <cell r="B54">
            <v>27</v>
          </cell>
          <cell r="D54" t="str">
            <v>Затвор диск.пов. Genebre S.A. 2103-13 Ду125 Ру16</v>
          </cell>
          <cell r="P54">
            <v>4</v>
          </cell>
          <cell r="S54" t="str">
            <v>шт</v>
          </cell>
          <cell r="U54">
            <v>2955.97</v>
          </cell>
        </row>
        <row r="55">
          <cell r="B55">
            <v>28</v>
          </cell>
          <cell r="D55" t="str">
            <v>Клапан обрат.дисковый.GENEBRE 2415-09 Ду 50</v>
          </cell>
          <cell r="P55">
            <v>2</v>
          </cell>
          <cell r="S55" t="str">
            <v>шт</v>
          </cell>
          <cell r="U55">
            <v>2283.5100000000002</v>
          </cell>
        </row>
        <row r="56">
          <cell r="B56">
            <v>29</v>
          </cell>
          <cell r="D56" t="str">
            <v>Клапан обрат.двухств.GENEBRE 2401-10 Ду65 Ру16 t=130C межфл.</v>
          </cell>
          <cell r="P56">
            <v>2</v>
          </cell>
          <cell r="S56" t="str">
            <v>шт</v>
          </cell>
          <cell r="U56">
            <v>1769.48</v>
          </cell>
        </row>
        <row r="57">
          <cell r="B57">
            <v>30</v>
          </cell>
          <cell r="D57" t="str">
            <v>Клапан обрат.дисковый.GENEBRE 2415-11 Ду 80</v>
          </cell>
          <cell r="P57">
            <v>2</v>
          </cell>
          <cell r="S57" t="str">
            <v>шт</v>
          </cell>
          <cell r="U57">
            <v>4806.95</v>
          </cell>
        </row>
        <row r="58">
          <cell r="B58">
            <v>31</v>
          </cell>
          <cell r="D58" t="str">
            <v>Клапан обрат.дисковый.GENEBRE 2415-12 Ду 100</v>
          </cell>
          <cell r="P58">
            <v>4</v>
          </cell>
          <cell r="S58" t="str">
            <v>шт</v>
          </cell>
          <cell r="U58">
            <v>7435.81</v>
          </cell>
        </row>
        <row r="59">
          <cell r="B59">
            <v>32</v>
          </cell>
          <cell r="D59" t="str">
            <v>Фланец Ду40</v>
          </cell>
          <cell r="P59">
            <v>4</v>
          </cell>
          <cell r="S59" t="str">
            <v>шт</v>
          </cell>
          <cell r="U59">
            <v>210</v>
          </cell>
        </row>
        <row r="60">
          <cell r="B60">
            <v>33</v>
          </cell>
          <cell r="D60" t="str">
            <v>Фланец Ду50</v>
          </cell>
          <cell r="P60">
            <v>48</v>
          </cell>
          <cell r="S60" t="str">
            <v>шт</v>
          </cell>
          <cell r="U60">
            <v>260</v>
          </cell>
        </row>
        <row r="61">
          <cell r="B61">
            <v>34</v>
          </cell>
          <cell r="D61" t="str">
            <v>Фланец Ду65</v>
          </cell>
          <cell r="P61">
            <v>14</v>
          </cell>
          <cell r="S61" t="str">
            <v>шт</v>
          </cell>
          <cell r="U61">
            <v>370</v>
          </cell>
        </row>
        <row r="62">
          <cell r="B62">
            <v>35</v>
          </cell>
          <cell r="D62" t="str">
            <v>Фланец Ду100</v>
          </cell>
          <cell r="P62">
            <v>40</v>
          </cell>
          <cell r="S62" t="str">
            <v>шт</v>
          </cell>
          <cell r="U62">
            <v>620</v>
          </cell>
        </row>
        <row r="63">
          <cell r="B63">
            <v>36</v>
          </cell>
          <cell r="D63" t="str">
            <v>Фланец Ду125</v>
          </cell>
          <cell r="P63">
            <v>20</v>
          </cell>
          <cell r="S63" t="str">
            <v>шт</v>
          </cell>
          <cell r="U63">
            <v>640</v>
          </cell>
        </row>
        <row r="64">
          <cell r="B64">
            <v>37</v>
          </cell>
          <cell r="D64" t="str">
            <v>Фланец Ду150</v>
          </cell>
          <cell r="P64">
            <v>8</v>
          </cell>
          <cell r="S64" t="str">
            <v>шт</v>
          </cell>
          <cell r="U64">
            <v>1030</v>
          </cell>
        </row>
        <row r="65">
          <cell r="B65">
            <v>38</v>
          </cell>
          <cell r="D65" t="str">
            <v>Отвод крутоизогнутый Dn32 (Ду25)</v>
          </cell>
          <cell r="P65">
            <v>8</v>
          </cell>
          <cell r="S65" t="str">
            <v>шт</v>
          </cell>
          <cell r="U65">
            <v>60</v>
          </cell>
        </row>
        <row r="66">
          <cell r="B66">
            <v>39</v>
          </cell>
          <cell r="D66" t="str">
            <v>Отвод крутоизогнутый Dn57 (Ду50)</v>
          </cell>
          <cell r="P66">
            <v>4</v>
          </cell>
          <cell r="S66" t="str">
            <v>шт</v>
          </cell>
          <cell r="U66">
            <v>80</v>
          </cell>
        </row>
        <row r="67">
          <cell r="B67">
            <v>40</v>
          </cell>
          <cell r="D67" t="str">
            <v>Отвод крутоизогнутый Dn89 (Ду80)</v>
          </cell>
          <cell r="P67">
            <v>50</v>
          </cell>
          <cell r="S67" t="str">
            <v>шт</v>
          </cell>
          <cell r="U67">
            <v>180</v>
          </cell>
        </row>
        <row r="68">
          <cell r="B68">
            <v>41</v>
          </cell>
          <cell r="D68" t="str">
            <v>Отвод крутоизогнутый Dn108 (Ду100)</v>
          </cell>
          <cell r="P68">
            <v>29</v>
          </cell>
          <cell r="S68" t="str">
            <v>шт</v>
          </cell>
          <cell r="U68">
            <v>260</v>
          </cell>
        </row>
        <row r="69">
          <cell r="B69">
            <v>42</v>
          </cell>
          <cell r="D69" t="str">
            <v>Отвод крутоизогнутый Dn133 (Ду125)</v>
          </cell>
          <cell r="P69">
            <v>16</v>
          </cell>
          <cell r="S69" t="str">
            <v>шт</v>
          </cell>
          <cell r="U69">
            <v>430</v>
          </cell>
        </row>
        <row r="70">
          <cell r="B70">
            <v>43</v>
          </cell>
          <cell r="D70" t="str">
            <v>Отвод крутоизогнутый Dn159 (Ду150)</v>
          </cell>
          <cell r="P70">
            <v>12</v>
          </cell>
          <cell r="S70" t="str">
            <v>шт</v>
          </cell>
          <cell r="U70">
            <v>632.02</v>
          </cell>
        </row>
        <row r="71">
          <cell r="B71">
            <v>44</v>
          </cell>
          <cell r="D71" t="str">
            <v>Переход 57х38</v>
          </cell>
          <cell r="P71">
            <v>4</v>
          </cell>
          <cell r="S71" t="str">
            <v>шт</v>
          </cell>
          <cell r="U71">
            <v>40</v>
          </cell>
        </row>
        <row r="72">
          <cell r="B72">
            <v>45</v>
          </cell>
          <cell r="D72" t="str">
            <v>Переход 76х38</v>
          </cell>
          <cell r="P72">
            <v>4</v>
          </cell>
          <cell r="S72" t="str">
            <v>шт</v>
          </cell>
          <cell r="U72">
            <v>85</v>
          </cell>
        </row>
        <row r="73">
          <cell r="B73">
            <v>46</v>
          </cell>
          <cell r="D73" t="str">
            <v>Переход 89х45</v>
          </cell>
          <cell r="P73">
            <v>4</v>
          </cell>
          <cell r="S73" t="str">
            <v>шт</v>
          </cell>
          <cell r="U73">
            <v>70</v>
          </cell>
        </row>
        <row r="74">
          <cell r="B74">
            <v>47</v>
          </cell>
          <cell r="D74" t="str">
            <v>Переход 89х57</v>
          </cell>
          <cell r="P74">
            <v>8</v>
          </cell>
          <cell r="S74" t="str">
            <v>шт</v>
          </cell>
          <cell r="U74">
            <v>70</v>
          </cell>
        </row>
        <row r="75">
          <cell r="B75">
            <v>48</v>
          </cell>
          <cell r="D75" t="str">
            <v>Переход 89х76</v>
          </cell>
          <cell r="P75">
            <v>4</v>
          </cell>
          <cell r="S75" t="str">
            <v>шт</v>
          </cell>
          <cell r="U75">
            <v>110</v>
          </cell>
        </row>
        <row r="76">
          <cell r="B76">
            <v>49</v>
          </cell>
          <cell r="D76" t="str">
            <v>Переход 108х57</v>
          </cell>
          <cell r="P76">
            <v>12</v>
          </cell>
          <cell r="S76" t="str">
            <v>шт</v>
          </cell>
          <cell r="U76">
            <v>85</v>
          </cell>
        </row>
        <row r="77">
          <cell r="B77">
            <v>50</v>
          </cell>
          <cell r="D77" t="str">
            <v>Переход 108х76</v>
          </cell>
          <cell r="P77">
            <v>8</v>
          </cell>
          <cell r="S77" t="str">
            <v>шт</v>
          </cell>
          <cell r="U77">
            <v>110</v>
          </cell>
        </row>
        <row r="78">
          <cell r="B78">
            <v>51</v>
          </cell>
          <cell r="D78" t="str">
            <v>Переход 133х89</v>
          </cell>
          <cell r="P78">
            <v>3</v>
          </cell>
          <cell r="S78" t="str">
            <v>шт</v>
          </cell>
          <cell r="U78">
            <v>155</v>
          </cell>
        </row>
        <row r="79">
          <cell r="B79">
            <v>52</v>
          </cell>
          <cell r="D79" t="str">
            <v>Переход 133х108</v>
          </cell>
          <cell r="P79">
            <v>1</v>
          </cell>
          <cell r="S79" t="str">
            <v>шт</v>
          </cell>
          <cell r="U79">
            <v>190</v>
          </cell>
        </row>
        <row r="80">
          <cell r="B80">
            <v>53</v>
          </cell>
          <cell r="D80" t="str">
            <v>Переход 159*89</v>
          </cell>
          <cell r="P80">
            <v>2</v>
          </cell>
          <cell r="S80" t="str">
            <v>шт</v>
          </cell>
          <cell r="U80">
            <v>290</v>
          </cell>
        </row>
        <row r="81">
          <cell r="B81">
            <v>54</v>
          </cell>
          <cell r="D81" t="str">
            <v>Переход 159х108</v>
          </cell>
          <cell r="P81">
            <v>8</v>
          </cell>
          <cell r="S81" t="str">
            <v>шт</v>
          </cell>
          <cell r="U81">
            <v>230</v>
          </cell>
        </row>
        <row r="82">
          <cell r="B82">
            <v>55</v>
          </cell>
          <cell r="D82" t="str">
            <v>Болт М20*80</v>
          </cell>
          <cell r="P82">
            <v>32</v>
          </cell>
          <cell r="S82" t="str">
            <v>шт</v>
          </cell>
          <cell r="U82">
            <v>25</v>
          </cell>
        </row>
        <row r="83">
          <cell r="B83">
            <v>56</v>
          </cell>
          <cell r="D83" t="str">
            <v>Гайка М20</v>
          </cell>
          <cell r="P83">
            <v>32</v>
          </cell>
          <cell r="S83" t="str">
            <v>шт</v>
          </cell>
          <cell r="U83">
            <v>8</v>
          </cell>
        </row>
        <row r="84">
          <cell r="B84">
            <v>57</v>
          </cell>
          <cell r="D84" t="str">
            <v>Прокладка пар. кольц. Ду100</v>
          </cell>
          <cell r="P84">
            <v>4</v>
          </cell>
          <cell r="S84" t="str">
            <v>шт</v>
          </cell>
          <cell r="U84">
            <v>20</v>
          </cell>
        </row>
        <row r="85">
          <cell r="B85">
            <v>58</v>
          </cell>
          <cell r="D85" t="str">
            <v>Фланец Ду100*25</v>
          </cell>
          <cell r="P85">
            <v>4</v>
          </cell>
          <cell r="S85" t="str">
            <v>шт</v>
          </cell>
          <cell r="U85">
            <v>900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autoPageBreaks="0"/>
  </sheetPr>
  <dimension ref="A1:I96"/>
  <sheetViews>
    <sheetView tabSelected="1" workbookViewId="0">
      <selection activeCell="B6" sqref="B6"/>
    </sheetView>
  </sheetViews>
  <sheetFormatPr defaultColWidth="12.85546875" defaultRowHeight="10.199999999999999" x14ac:dyDescent="0.2"/>
  <cols>
    <col min="1" max="1" width="6" style="8" customWidth="1"/>
    <col min="2" max="2" width="72.85546875" style="4" bestFit="1" customWidth="1"/>
    <col min="3" max="3" width="7.7109375" style="5" customWidth="1"/>
    <col min="4" max="5" width="7.7109375" style="8" bestFit="1" customWidth="1"/>
    <col min="6" max="6" width="7.7109375" style="12" customWidth="1"/>
    <col min="7" max="9" width="15" style="2" customWidth="1"/>
    <col min="10" max="16384" width="12.85546875" style="2"/>
  </cols>
  <sheetData>
    <row r="1" spans="1:9" x14ac:dyDescent="0.2">
      <c r="G1" s="64" t="s">
        <v>148</v>
      </c>
      <c r="H1" s="64"/>
      <c r="I1" s="64"/>
    </row>
    <row r="2" spans="1:9" ht="20.399999999999999" x14ac:dyDescent="0.2">
      <c r="A2" s="19"/>
      <c r="B2" s="13" t="s">
        <v>21</v>
      </c>
      <c r="C2" s="15"/>
      <c r="D2" s="34" t="s">
        <v>20</v>
      </c>
      <c r="E2" s="19" t="s">
        <v>18</v>
      </c>
      <c r="F2" s="35" t="s">
        <v>19</v>
      </c>
      <c r="G2" s="19" t="s">
        <v>125</v>
      </c>
      <c r="H2" s="19" t="s">
        <v>134</v>
      </c>
      <c r="I2" s="19" t="s">
        <v>135</v>
      </c>
    </row>
    <row r="3" spans="1:9" s="1" customFormat="1" x14ac:dyDescent="0.2">
      <c r="A3" s="19"/>
      <c r="B3" s="14" t="s">
        <v>0</v>
      </c>
      <c r="C3" s="16" t="s">
        <v>2</v>
      </c>
      <c r="D3" s="63" t="s">
        <v>1</v>
      </c>
      <c r="E3" s="63"/>
      <c r="F3" s="63"/>
    </row>
    <row r="4" spans="1:9" s="1" customFormat="1" ht="13.2" x14ac:dyDescent="0.2">
      <c r="A4" s="19"/>
      <c r="B4" s="32" t="s">
        <v>40</v>
      </c>
      <c r="C4" s="7"/>
      <c r="D4" s="33"/>
      <c r="E4" s="17"/>
      <c r="F4" s="18"/>
    </row>
    <row r="5" spans="1:9" s="1" customFormat="1" x14ac:dyDescent="0.2">
      <c r="A5" s="19"/>
      <c r="B5" s="14" t="s">
        <v>46</v>
      </c>
      <c r="C5" s="7"/>
      <c r="D5" s="10"/>
      <c r="E5" s="9"/>
      <c r="F5" s="11"/>
    </row>
    <row r="6" spans="1:9" s="1" customFormat="1" x14ac:dyDescent="0.2">
      <c r="A6" s="19">
        <v>1</v>
      </c>
      <c r="B6" s="3" t="s">
        <v>41</v>
      </c>
      <c r="C6" s="6" t="s">
        <v>3</v>
      </c>
      <c r="D6" s="10">
        <v>1</v>
      </c>
      <c r="E6" s="9">
        <v>1</v>
      </c>
      <c r="F6" s="11">
        <f>D6+E6</f>
        <v>2</v>
      </c>
      <c r="G6" s="46">
        <f>IFERROR(VLOOKUP(B6,ХотСервис!$B$4:$D$49,3,),"")</f>
        <v>0</v>
      </c>
      <c r="H6" s="46" t="str">
        <f>IFERROR(VLOOKUP(B6,карат!C32:F89,4,),"")</f>
        <v/>
      </c>
      <c r="I6" s="46" t="str">
        <f>IFERROR(VLOOKUP(B6,этон!$B$13:$E$24,4,),"")</f>
        <v/>
      </c>
    </row>
    <row r="7" spans="1:9" s="1" customFormat="1" x14ac:dyDescent="0.2">
      <c r="A7" s="19">
        <v>2</v>
      </c>
      <c r="B7" s="3" t="s">
        <v>42</v>
      </c>
      <c r="C7" s="6" t="s">
        <v>3</v>
      </c>
      <c r="D7" s="10">
        <v>2</v>
      </c>
      <c r="E7" s="9">
        <v>2</v>
      </c>
      <c r="F7" s="11">
        <f>D7+E7</f>
        <v>4</v>
      </c>
      <c r="G7" s="46">
        <f>IFERROR(VLOOKUP(B7,ХотСервис!$B$4:$D$49,3,),"")</f>
        <v>59885</v>
      </c>
      <c r="H7" s="46" t="str">
        <f>IFERROR(VLOOKUP(B7,карат!C33:F90,4,),"")</f>
        <v/>
      </c>
      <c r="I7" s="46" t="str">
        <f>IFERROR(VLOOKUP(B7,этон!$B$13:$E$24,4,),"")</f>
        <v/>
      </c>
    </row>
    <row r="8" spans="1:9" s="1" customFormat="1" x14ac:dyDescent="0.2">
      <c r="A8" s="19">
        <v>3</v>
      </c>
      <c r="B8" s="3" t="s">
        <v>43</v>
      </c>
      <c r="C8" s="6" t="s">
        <v>3</v>
      </c>
      <c r="D8" s="10">
        <v>1</v>
      </c>
      <c r="E8" s="9">
        <v>1</v>
      </c>
      <c r="F8" s="11">
        <f>D8+E8</f>
        <v>2</v>
      </c>
      <c r="G8" s="46">
        <f>IFERROR(VLOOKUP(B8,ХотСервис!$B$4:$D$49,3,),"")</f>
        <v>10525.599999999999</v>
      </c>
      <c r="H8" s="46" t="str">
        <f>IFERROR(VLOOKUP(B8,карат!C34:F91,4,),"")</f>
        <v/>
      </c>
      <c r="I8" s="46" t="str">
        <f>IFERROR(VLOOKUP(B8,этон!$B$13:$E$24,4,),"")</f>
        <v/>
      </c>
    </row>
    <row r="9" spans="1:9" s="1" customFormat="1" x14ac:dyDescent="0.2">
      <c r="A9" s="19">
        <v>4</v>
      </c>
      <c r="B9" s="3" t="s">
        <v>4</v>
      </c>
      <c r="C9" s="7" t="s">
        <v>3</v>
      </c>
      <c r="D9" s="10">
        <v>2</v>
      </c>
      <c r="E9" s="9">
        <v>0</v>
      </c>
      <c r="F9" s="11">
        <f>D9+E9</f>
        <v>2</v>
      </c>
      <c r="G9" s="46">
        <f>IFERROR(VLOOKUP(B9,ХотСервис!$B$4:$D$49,3,),"")</f>
        <v>16260.4</v>
      </c>
      <c r="H9" s="46" t="str">
        <f>IFERROR(VLOOKUP(B9,карат!C35:F92,4,),"")</f>
        <v/>
      </c>
      <c r="I9" s="46" t="str">
        <f>IFERROR(VLOOKUP(B9,этон!$B$13:$E$24,4,),"")</f>
        <v/>
      </c>
    </row>
    <row r="10" spans="1:9" s="1" customFormat="1" x14ac:dyDescent="0.2">
      <c r="A10" s="19"/>
      <c r="B10" s="14" t="s">
        <v>47</v>
      </c>
      <c r="C10" s="7"/>
      <c r="D10" s="10"/>
      <c r="E10" s="9"/>
      <c r="F10" s="11"/>
      <c r="G10" s="46" t="str">
        <f>IFERROR(VLOOKUP(B10,ХотСервис!$B$4:$D$49,3,),"")</f>
        <v/>
      </c>
      <c r="H10" s="46" t="str">
        <f>IFERROR(VLOOKUP(B10,карат!C36:F93,4,),"")</f>
        <v/>
      </c>
      <c r="I10" s="46" t="str">
        <f>IFERROR(VLOOKUP(B10,этон!$B$13:$E$24,4,),"")</f>
        <v/>
      </c>
    </row>
    <row r="11" spans="1:9" s="1" customFormat="1" x14ac:dyDescent="0.2">
      <c r="A11" s="19">
        <v>5</v>
      </c>
      <c r="B11" s="3" t="s">
        <v>50</v>
      </c>
      <c r="C11" s="6" t="s">
        <v>3</v>
      </c>
      <c r="D11" s="10">
        <v>2</v>
      </c>
      <c r="E11" s="9">
        <v>2</v>
      </c>
      <c r="F11" s="11">
        <f t="shared" ref="F11:F29" si="0">D11+E11</f>
        <v>4</v>
      </c>
      <c r="G11" s="46">
        <f>IFERROR(VLOOKUP(B11,ХотСервис!$B$4:$D$49,3,),"")</f>
        <v>1569.3999999999999</v>
      </c>
      <c r="H11" s="46" t="str">
        <f>IFERROR(VLOOKUP(B11,карат!C37:F94,4,),"")</f>
        <v/>
      </c>
      <c r="I11" s="46" t="str">
        <f>IFERROR(VLOOKUP(B11,этон!$B$13:$E$24,4,),"")</f>
        <v/>
      </c>
    </row>
    <row r="12" spans="1:9" s="1" customFormat="1" x14ac:dyDescent="0.2">
      <c r="A12" s="19">
        <v>6</v>
      </c>
      <c r="B12" s="3" t="s">
        <v>51</v>
      </c>
      <c r="C12" s="6" t="s">
        <v>3</v>
      </c>
      <c r="D12" s="10">
        <v>1</v>
      </c>
      <c r="E12" s="9">
        <v>1</v>
      </c>
      <c r="F12" s="11">
        <f t="shared" si="0"/>
        <v>2</v>
      </c>
      <c r="G12" s="46">
        <f>IFERROR(VLOOKUP(B12,ХотСервис!$B$4:$D$49,3,),"")</f>
        <v>1923.3999999999999</v>
      </c>
      <c r="H12" s="46" t="str">
        <f>IFERROR(VLOOKUP(B12,карат!C38:F95,4,),"")</f>
        <v/>
      </c>
      <c r="I12" s="46" t="str">
        <f>IFERROR(VLOOKUP(B12,этон!$B$13:$E$24,4,),"")</f>
        <v/>
      </c>
    </row>
    <row r="13" spans="1:9" s="1" customFormat="1" x14ac:dyDescent="0.2">
      <c r="A13" s="19">
        <v>7</v>
      </c>
      <c r="B13" s="3" t="s">
        <v>52</v>
      </c>
      <c r="C13" s="6" t="s">
        <v>3</v>
      </c>
      <c r="D13" s="10">
        <v>6</v>
      </c>
      <c r="E13" s="9">
        <v>6</v>
      </c>
      <c r="F13" s="11">
        <f t="shared" si="0"/>
        <v>12</v>
      </c>
      <c r="G13" s="46">
        <f>IFERROR(VLOOKUP(B13,ХотСервис!$B$4:$D$49,3,),"")</f>
        <v>2124</v>
      </c>
      <c r="H13" s="46" t="str">
        <f>IFERROR(VLOOKUP(B13,карат!C39:F96,4,),"")</f>
        <v/>
      </c>
      <c r="I13" s="46" t="str">
        <f>IFERROR(VLOOKUP(B13,этон!$B$13:$E$24,4,),"")</f>
        <v/>
      </c>
    </row>
    <row r="14" spans="1:9" s="1" customFormat="1" x14ac:dyDescent="0.2">
      <c r="A14" s="19">
        <v>8</v>
      </c>
      <c r="B14" s="3" t="s">
        <v>53</v>
      </c>
      <c r="C14" s="6" t="s">
        <v>3</v>
      </c>
      <c r="D14" s="10">
        <v>7</v>
      </c>
      <c r="E14" s="9">
        <v>7</v>
      </c>
      <c r="F14" s="11">
        <f t="shared" si="0"/>
        <v>14</v>
      </c>
      <c r="G14" s="46">
        <f>IFERROR(VLOOKUP(B14,ХотСервис!$B$4:$D$49,3,),"")</f>
        <v>2253.7999999999997</v>
      </c>
      <c r="H14" s="46" t="str">
        <f>IFERROR(VLOOKUP(B14,карат!C40:F97,4,),"")</f>
        <v/>
      </c>
      <c r="I14" s="46" t="str">
        <f>IFERROR(VLOOKUP(B14,этон!$B$13:$E$24,4,),"")</f>
        <v/>
      </c>
    </row>
    <row r="15" spans="1:9" s="1" customFormat="1" x14ac:dyDescent="0.2">
      <c r="A15" s="19">
        <v>9</v>
      </c>
      <c r="B15" s="3" t="s">
        <v>54</v>
      </c>
      <c r="C15" s="6" t="s">
        <v>3</v>
      </c>
      <c r="D15" s="10">
        <v>2</v>
      </c>
      <c r="E15" s="9">
        <v>2</v>
      </c>
      <c r="F15" s="11">
        <f t="shared" si="0"/>
        <v>4</v>
      </c>
      <c r="G15" s="46">
        <f>IFERROR(VLOOKUP(B15,ХотСервис!$B$4:$D$49,3,),"")</f>
        <v>2714</v>
      </c>
      <c r="H15" s="46" t="str">
        <f>IFERROR(VLOOKUP(B15,карат!C41:F98,4,),"")</f>
        <v/>
      </c>
      <c r="I15" s="46" t="str">
        <f>IFERROR(VLOOKUP(B15,этон!$B$13:$E$24,4,),"")</f>
        <v/>
      </c>
    </row>
    <row r="16" spans="1:9" s="1" customFormat="1" x14ac:dyDescent="0.2">
      <c r="A16" s="19">
        <v>10</v>
      </c>
      <c r="B16" s="3" t="s">
        <v>55</v>
      </c>
      <c r="C16" s="6" t="s">
        <v>3</v>
      </c>
      <c r="D16" s="10">
        <v>2</v>
      </c>
      <c r="E16" s="9">
        <v>0</v>
      </c>
      <c r="F16" s="11">
        <f t="shared" si="0"/>
        <v>2</v>
      </c>
      <c r="G16" s="46">
        <f>IFERROR(VLOOKUP(B16,ХотСервис!$B$4:$D$49,3,),"")</f>
        <v>7646.4</v>
      </c>
      <c r="H16" s="46" t="str">
        <f>IFERROR(VLOOKUP(B16,карат!C42:F99,4,),"")</f>
        <v/>
      </c>
      <c r="I16" s="46" t="str">
        <f>IFERROR(VLOOKUP(B16,этон!$B$13:$E$24,4,),"")</f>
        <v/>
      </c>
    </row>
    <row r="17" spans="1:9" s="1" customFormat="1" x14ac:dyDescent="0.2">
      <c r="A17" s="19">
        <v>11</v>
      </c>
      <c r="B17" s="3" t="s">
        <v>57</v>
      </c>
      <c r="C17" s="6" t="s">
        <v>3</v>
      </c>
      <c r="D17" s="10">
        <v>1</v>
      </c>
      <c r="E17" s="10">
        <v>1</v>
      </c>
      <c r="F17" s="11">
        <f t="shared" si="0"/>
        <v>2</v>
      </c>
      <c r="G17" s="46">
        <f>IFERROR(VLOOKUP(B17,ХотСервис!$B$4:$D$49,3,),"")</f>
        <v>1380.6</v>
      </c>
      <c r="H17" s="46" t="str">
        <f>IFERROR(VLOOKUP(B17,карат!C43:F100,4,),"")</f>
        <v/>
      </c>
      <c r="I17" s="46" t="str">
        <f>IFERROR(VLOOKUP(B17,этон!$B$13:$E$24,4,),"")</f>
        <v/>
      </c>
    </row>
    <row r="18" spans="1:9" s="1" customFormat="1" x14ac:dyDescent="0.2">
      <c r="A18" s="19">
        <v>12</v>
      </c>
      <c r="B18" s="3" t="s">
        <v>56</v>
      </c>
      <c r="C18" s="6" t="s">
        <v>3</v>
      </c>
      <c r="D18" s="10">
        <v>1</v>
      </c>
      <c r="E18" s="10">
        <v>1</v>
      </c>
      <c r="F18" s="11">
        <f t="shared" si="0"/>
        <v>2</v>
      </c>
      <c r="G18" s="46">
        <f>IFERROR(VLOOKUP(B18,ХотСервис!$B$4:$D$49,3,),"")</f>
        <v>1628.3999999999999</v>
      </c>
      <c r="H18" s="46" t="str">
        <f>IFERROR(VLOOKUP(B18,карат!C44:F101,4,),"")</f>
        <v/>
      </c>
      <c r="I18" s="46" t="str">
        <f>IFERROR(VLOOKUP(B18,этон!$B$13:$E$24,4,),"")</f>
        <v/>
      </c>
    </row>
    <row r="19" spans="1:9" s="1" customFormat="1" x14ac:dyDescent="0.2">
      <c r="A19" s="19">
        <v>13</v>
      </c>
      <c r="B19" s="3" t="s">
        <v>58</v>
      </c>
      <c r="C19" s="6" t="s">
        <v>3</v>
      </c>
      <c r="D19" s="10">
        <v>1</v>
      </c>
      <c r="E19" s="10">
        <v>1</v>
      </c>
      <c r="F19" s="11">
        <f t="shared" si="0"/>
        <v>2</v>
      </c>
      <c r="G19" s="46">
        <f>IFERROR(VLOOKUP(B19,ХотСервис!$B$4:$D$49,3,),"")</f>
        <v>2159.4</v>
      </c>
      <c r="H19" s="46" t="str">
        <f>IFERROR(VLOOKUP(B19,карат!C45:F102,4,),"")</f>
        <v/>
      </c>
      <c r="I19" s="46" t="str">
        <f>IFERROR(VLOOKUP(B19,этон!$B$13:$E$24,4,),"")</f>
        <v/>
      </c>
    </row>
    <row r="20" spans="1:9" s="1" customFormat="1" x14ac:dyDescent="0.2">
      <c r="A20" s="19">
        <v>14</v>
      </c>
      <c r="B20" s="3" t="s">
        <v>59</v>
      </c>
      <c r="C20" s="6" t="s">
        <v>3</v>
      </c>
      <c r="D20" s="10">
        <v>2</v>
      </c>
      <c r="E20" s="10">
        <v>2</v>
      </c>
      <c r="F20" s="11">
        <f t="shared" si="0"/>
        <v>4</v>
      </c>
      <c r="G20" s="46">
        <f>IFERROR(VLOOKUP(B20,ХотСервис!$B$4:$D$49,3,),"")</f>
        <v>2678.6</v>
      </c>
      <c r="H20" s="46" t="str">
        <f>IFERROR(VLOOKUP(B20,карат!C46:F103,4,),"")</f>
        <v/>
      </c>
      <c r="I20" s="46" t="str">
        <f>IFERROR(VLOOKUP(B20,этон!$B$13:$E$24,4,),"")</f>
        <v/>
      </c>
    </row>
    <row r="21" spans="1:9" s="1" customFormat="1" x14ac:dyDescent="0.2">
      <c r="A21" s="19">
        <v>15</v>
      </c>
      <c r="B21" s="3" t="s">
        <v>22</v>
      </c>
      <c r="C21" s="6" t="s">
        <v>3</v>
      </c>
      <c r="D21" s="10">
        <v>1</v>
      </c>
      <c r="E21" s="10">
        <v>1</v>
      </c>
      <c r="F21" s="11">
        <f t="shared" si="0"/>
        <v>2</v>
      </c>
      <c r="G21" s="46">
        <f>IFERROR(VLOOKUP(B21,ХотСервис!$B$4:$D$49,3,),"")</f>
        <v>2006</v>
      </c>
      <c r="H21" s="46" t="str">
        <f>IFERROR(VLOOKUP(B21,карат!C47:F104,4,),"")</f>
        <v/>
      </c>
      <c r="I21" s="46" t="str">
        <f>IFERROR(VLOOKUP(B21,этон!$B$13:$E$24,4,),"")</f>
        <v>965,00</v>
      </c>
    </row>
    <row r="22" spans="1:9" s="1" customFormat="1" x14ac:dyDescent="0.2">
      <c r="A22" s="19">
        <v>16</v>
      </c>
      <c r="B22" s="3" t="s">
        <v>60</v>
      </c>
      <c r="C22" s="6" t="s">
        <v>3</v>
      </c>
      <c r="D22" s="10">
        <v>2</v>
      </c>
      <c r="E22" s="10">
        <v>2</v>
      </c>
      <c r="F22" s="11">
        <f t="shared" si="0"/>
        <v>4</v>
      </c>
      <c r="G22" s="46">
        <f>IFERROR(VLOOKUP(B22,ХотСервис!$B$4:$D$49,3,),"")</f>
        <v>3835</v>
      </c>
      <c r="H22" s="46" t="str">
        <f>IFERROR(VLOOKUP(B22,карат!C48:F105,4,),"")</f>
        <v/>
      </c>
      <c r="I22" s="46">
        <f>IFERROR(VLOOKUP(B22,этон!$B$13:$E$24,4,),"")</f>
        <v>1625</v>
      </c>
    </row>
    <row r="23" spans="1:9" s="1" customFormat="1" x14ac:dyDescent="0.2">
      <c r="A23" s="19">
        <v>17</v>
      </c>
      <c r="B23" s="3" t="s">
        <v>61</v>
      </c>
      <c r="C23" s="6" t="s">
        <v>3</v>
      </c>
      <c r="D23" s="10">
        <v>1</v>
      </c>
      <c r="E23" s="10">
        <v>1</v>
      </c>
      <c r="F23" s="11">
        <f t="shared" si="0"/>
        <v>2</v>
      </c>
      <c r="G23" s="46">
        <f>IFERROR(VLOOKUP(B23,ХотСервис!$B$4:$D$49,3,),"")</f>
        <v>5239.2</v>
      </c>
      <c r="H23" s="46" t="str">
        <f>IFERROR(VLOOKUP(B23,карат!C49:F106,4,),"")</f>
        <v/>
      </c>
      <c r="I23" s="46">
        <f>IFERROR(VLOOKUP(B23,этон!$B$13:$E$24,4,),"")</f>
        <v>2260</v>
      </c>
    </row>
    <row r="24" spans="1:9" s="1" customFormat="1" x14ac:dyDescent="0.2">
      <c r="A24" s="19">
        <v>18</v>
      </c>
      <c r="B24" s="3" t="s">
        <v>62</v>
      </c>
      <c r="C24" s="6" t="s">
        <v>3</v>
      </c>
      <c r="D24" s="10">
        <v>0</v>
      </c>
      <c r="E24" s="9">
        <v>2</v>
      </c>
      <c r="F24" s="11">
        <f t="shared" si="0"/>
        <v>2</v>
      </c>
      <c r="G24" s="46">
        <f>IFERROR(VLOOKUP(B24,ХотСервис!$B$4:$D$49,3,),"")</f>
        <v>8307.1999999999989</v>
      </c>
      <c r="H24" s="46" t="str">
        <f>IFERROR(VLOOKUP(B24,карат!C50:F107,4,),"")</f>
        <v/>
      </c>
      <c r="I24" s="46">
        <f>IFERROR(VLOOKUP(B24,этон!$B$13:$E$24,4,),"")</f>
        <v>3610</v>
      </c>
    </row>
    <row r="25" spans="1:9" s="1" customFormat="1" x14ac:dyDescent="0.2">
      <c r="A25" s="19">
        <v>19</v>
      </c>
      <c r="B25" s="23" t="s">
        <v>27</v>
      </c>
      <c r="C25" s="6" t="s">
        <v>3</v>
      </c>
      <c r="D25" s="10">
        <v>1</v>
      </c>
      <c r="E25" s="9">
        <v>1</v>
      </c>
      <c r="F25" s="11">
        <f t="shared" si="0"/>
        <v>2</v>
      </c>
      <c r="G25" s="46">
        <f>IFERROR(VLOOKUP(B25,ХотСервис!$B$4:$D$49,3,),"")</f>
        <v>9015.1999999999989</v>
      </c>
      <c r="H25" s="46" t="str">
        <f>IFERROR(VLOOKUP(B25,карат!C51:F108,4,),"")</f>
        <v/>
      </c>
      <c r="I25" s="46" t="str">
        <f>IFERROR(VLOOKUP(B25,этон!$B$13:$E$24,4,),"")</f>
        <v/>
      </c>
    </row>
    <row r="26" spans="1:9" s="1" customFormat="1" x14ac:dyDescent="0.2">
      <c r="A26" s="19">
        <v>20</v>
      </c>
      <c r="B26" s="23" t="s">
        <v>26</v>
      </c>
      <c r="C26" s="6" t="s">
        <v>3</v>
      </c>
      <c r="D26" s="10">
        <v>1</v>
      </c>
      <c r="E26" s="9">
        <v>1</v>
      </c>
      <c r="F26" s="11">
        <f t="shared" si="0"/>
        <v>2</v>
      </c>
      <c r="G26" s="46">
        <f>IFERROR(VLOOKUP(B26,ХотСервис!$B$4:$D$49,3,),"")</f>
        <v>6737.7999999999993</v>
      </c>
      <c r="H26" s="46" t="str">
        <f>IFERROR(VLOOKUP(B26,карат!C52:F109,4,),"")</f>
        <v/>
      </c>
      <c r="I26" s="46" t="str">
        <f>IFERROR(VLOOKUP(B26,этон!$B$13:$E$24,4,),"")</f>
        <v/>
      </c>
    </row>
    <row r="27" spans="1:9" s="1" customFormat="1" x14ac:dyDescent="0.2">
      <c r="A27" s="19">
        <v>21</v>
      </c>
      <c r="B27" s="3" t="s">
        <v>63</v>
      </c>
      <c r="C27" s="6" t="s">
        <v>3</v>
      </c>
      <c r="D27" s="9">
        <v>10</v>
      </c>
      <c r="E27" s="9">
        <v>10</v>
      </c>
      <c r="F27" s="11">
        <f t="shared" si="0"/>
        <v>20</v>
      </c>
      <c r="G27" s="46">
        <f>IFERROR(VLOOKUP(B27,ХотСервис!$B$4:$D$49,3,),"")</f>
        <v>165.2</v>
      </c>
      <c r="H27" s="46" t="str">
        <f>IFERROR(VLOOKUP(B27,карат!C53:F110,4,),"")</f>
        <v/>
      </c>
      <c r="I27" s="46" t="str">
        <f>IFERROR(VLOOKUP(B27,этон!$B$13:$E$24,4,),"")</f>
        <v/>
      </c>
    </row>
    <row r="28" spans="1:9" s="1" customFormat="1" x14ac:dyDescent="0.2">
      <c r="A28" s="19">
        <v>22</v>
      </c>
      <c r="B28" s="3" t="s">
        <v>64</v>
      </c>
      <c r="C28" s="7" t="s">
        <v>3</v>
      </c>
      <c r="D28" s="10">
        <v>2</v>
      </c>
      <c r="E28" s="10">
        <v>2</v>
      </c>
      <c r="F28" s="11">
        <f t="shared" si="0"/>
        <v>4</v>
      </c>
      <c r="G28" s="46">
        <f>IFERROR(VLOOKUP(B28,ХотСервис!$B$4:$D$49,3,),"")</f>
        <v>259.59999999999997</v>
      </c>
      <c r="H28" s="46" t="str">
        <f>IFERROR(VLOOKUP(B28,карат!C54:F111,4,),"")</f>
        <v/>
      </c>
      <c r="I28" s="46" t="str">
        <f>IFERROR(VLOOKUP(B28,этон!$B$13:$E$24,4,),"")</f>
        <v/>
      </c>
    </row>
    <row r="29" spans="1:9" s="1" customFormat="1" x14ac:dyDescent="0.2">
      <c r="A29" s="19">
        <v>23</v>
      </c>
      <c r="B29" s="3" t="s">
        <v>65</v>
      </c>
      <c r="C29" s="7" t="s">
        <v>3</v>
      </c>
      <c r="D29" s="10">
        <v>2</v>
      </c>
      <c r="E29" s="9">
        <v>2</v>
      </c>
      <c r="F29" s="11">
        <f t="shared" si="0"/>
        <v>4</v>
      </c>
      <c r="G29" s="46" t="str">
        <f>IFERROR(VLOOKUP(B29,ХотСервис!$B$4:$D$49,3,),"")</f>
        <v/>
      </c>
      <c r="H29" s="46" t="str">
        <f>IFERROR(VLOOKUP(B29,карат!C55:F112,4,),"")</f>
        <v/>
      </c>
      <c r="I29" s="46" t="str">
        <f>IFERROR(VLOOKUP(B29,этон!$B$13:$E$24,4,),"")</f>
        <v/>
      </c>
    </row>
    <row r="30" spans="1:9" s="1" customFormat="1" x14ac:dyDescent="0.2">
      <c r="A30" s="19"/>
      <c r="B30" s="14" t="s">
        <v>77</v>
      </c>
      <c r="C30" s="7"/>
      <c r="D30" s="10"/>
      <c r="E30" s="9"/>
      <c r="F30" s="11"/>
      <c r="G30" s="46" t="str">
        <f>IFERROR(VLOOKUP(B30,ХотСервис!$B$4:$D$49,3,),"")</f>
        <v/>
      </c>
      <c r="H30" s="46" t="str">
        <f>IFERROR(VLOOKUP(B30,карат!C56:F113,4,),"")</f>
        <v/>
      </c>
      <c r="I30" s="46" t="str">
        <f>IFERROR(VLOOKUP(B30,этон!$B$13:$E$24,4,),"")</f>
        <v/>
      </c>
    </row>
    <row r="31" spans="1:9" s="1" customFormat="1" x14ac:dyDescent="0.2">
      <c r="A31" s="19">
        <v>24</v>
      </c>
      <c r="B31" s="3" t="s">
        <v>14</v>
      </c>
      <c r="C31" s="6" t="s">
        <v>3</v>
      </c>
      <c r="D31" s="9">
        <v>2</v>
      </c>
      <c r="E31" s="9">
        <v>2</v>
      </c>
      <c r="F31" s="11">
        <f t="shared" ref="F31:F37" si="1">D31+E31</f>
        <v>4</v>
      </c>
      <c r="G31" s="46" t="str">
        <f>IFERROR(VLOOKUP(B31,ХотСервис!$B$4:$D$49,3,),"")</f>
        <v/>
      </c>
      <c r="H31" s="46" t="str">
        <f>IFERROR(VLOOKUP(B31,карат!C57:F114,4,),"")</f>
        <v/>
      </c>
      <c r="I31" s="46" t="str">
        <f>IFERROR(VLOOKUP(B31,этон!$B$13:$E$24,4,),"")</f>
        <v/>
      </c>
    </row>
    <row r="32" spans="1:9" s="1" customFormat="1" x14ac:dyDescent="0.2">
      <c r="A32" s="19">
        <v>25</v>
      </c>
      <c r="B32" s="3" t="s">
        <v>15</v>
      </c>
      <c r="C32" s="6" t="s">
        <v>3</v>
      </c>
      <c r="D32" s="9">
        <v>24</v>
      </c>
      <c r="E32" s="19">
        <v>24</v>
      </c>
      <c r="F32" s="11">
        <f t="shared" si="1"/>
        <v>48</v>
      </c>
      <c r="G32" s="46" t="str">
        <f>IFERROR(VLOOKUP(B32,ХотСервис!$B$4:$D$49,3,),"")</f>
        <v/>
      </c>
      <c r="H32" s="46" t="str">
        <f>IFERROR(VLOOKUP(B32,карат!C58:F115,4,),"")</f>
        <v/>
      </c>
      <c r="I32" s="46" t="str">
        <f>IFERROR(VLOOKUP(B32,этон!$B$13:$E$24,4,),"")</f>
        <v/>
      </c>
    </row>
    <row r="33" spans="1:9" s="1" customFormat="1" x14ac:dyDescent="0.2">
      <c r="A33" s="19">
        <v>26</v>
      </c>
      <c r="B33" s="3" t="s">
        <v>66</v>
      </c>
      <c r="C33" s="6" t="s">
        <v>3</v>
      </c>
      <c r="D33" s="9">
        <v>8</v>
      </c>
      <c r="E33" s="9">
        <v>6</v>
      </c>
      <c r="F33" s="11">
        <f t="shared" si="1"/>
        <v>14</v>
      </c>
      <c r="G33" s="46" t="str">
        <f>IFERROR(VLOOKUP(B33,ХотСервис!$B$4:$D$49,3,),"")</f>
        <v/>
      </c>
      <c r="H33" s="46" t="str">
        <f>IFERROR(VLOOKUP(B33,карат!C59:F116,4,),"")</f>
        <v/>
      </c>
      <c r="I33" s="46" t="str">
        <f>IFERROR(VLOOKUP(B33,этон!$B$13:$E$24,4,),"")</f>
        <v/>
      </c>
    </row>
    <row r="34" spans="1:9" s="1" customFormat="1" x14ac:dyDescent="0.2">
      <c r="A34" s="19">
        <v>27</v>
      </c>
      <c r="B34" s="3" t="s">
        <v>67</v>
      </c>
      <c r="C34" s="6" t="s">
        <v>3</v>
      </c>
      <c r="D34" s="9">
        <v>20</v>
      </c>
      <c r="E34" s="9">
        <v>20</v>
      </c>
      <c r="F34" s="11">
        <f t="shared" si="1"/>
        <v>40</v>
      </c>
      <c r="G34" s="46" t="str">
        <f>IFERROR(VLOOKUP(B34,ХотСервис!$B$4:$D$49,3,),"")</f>
        <v/>
      </c>
      <c r="H34" s="46" t="str">
        <f>IFERROR(VLOOKUP(B34,карат!C60:F117,4,),"")</f>
        <v/>
      </c>
      <c r="I34" s="46" t="str">
        <f>IFERROR(VLOOKUP(B34,этон!$B$13:$E$24,4,),"")</f>
        <v/>
      </c>
    </row>
    <row r="35" spans="1:9" s="1" customFormat="1" x14ac:dyDescent="0.2">
      <c r="A35" s="19">
        <v>28</v>
      </c>
      <c r="B35" s="3" t="s">
        <v>16</v>
      </c>
      <c r="C35" s="6" t="s">
        <v>3</v>
      </c>
      <c r="D35" s="9">
        <v>8</v>
      </c>
      <c r="E35" s="9">
        <v>12</v>
      </c>
      <c r="F35" s="11">
        <f t="shared" si="1"/>
        <v>20</v>
      </c>
      <c r="G35" s="46" t="str">
        <f>IFERROR(VLOOKUP(B35,ХотСервис!$B$4:$D$49,3,),"")</f>
        <v/>
      </c>
      <c r="H35" s="46" t="str">
        <f>IFERROR(VLOOKUP(B35,карат!C61:F118,4,),"")</f>
        <v/>
      </c>
      <c r="I35" s="46" t="str">
        <f>IFERROR(VLOOKUP(B35,этон!$B$13:$E$24,4,),"")</f>
        <v/>
      </c>
    </row>
    <row r="36" spans="1:9" s="1" customFormat="1" x14ac:dyDescent="0.2">
      <c r="A36" s="19">
        <v>29</v>
      </c>
      <c r="B36" s="3" t="s">
        <v>17</v>
      </c>
      <c r="C36" s="6" t="s">
        <v>3</v>
      </c>
      <c r="D36" s="9">
        <v>6</v>
      </c>
      <c r="E36" s="9">
        <v>2</v>
      </c>
      <c r="F36" s="11">
        <f t="shared" si="1"/>
        <v>8</v>
      </c>
      <c r="G36" s="46" t="str">
        <f>IFERROR(VLOOKUP(B36,ХотСервис!$B$4:$D$49,3,),"")</f>
        <v/>
      </c>
      <c r="H36" s="46" t="str">
        <f>IFERROR(VLOOKUP(B36,карат!C62:F119,4,),"")</f>
        <v/>
      </c>
      <c r="I36" s="46" t="str">
        <f>IFERROR(VLOOKUP(B36,этон!$B$13:$E$24,4,),"")</f>
        <v/>
      </c>
    </row>
    <row r="37" spans="1:9" s="1" customFormat="1" x14ac:dyDescent="0.2">
      <c r="A37" s="19">
        <v>30</v>
      </c>
      <c r="B37" s="3" t="s">
        <v>89</v>
      </c>
      <c r="C37" s="6" t="s">
        <v>3</v>
      </c>
      <c r="D37" s="9">
        <v>2</v>
      </c>
      <c r="E37" s="9">
        <v>2</v>
      </c>
      <c r="F37" s="11">
        <f t="shared" si="1"/>
        <v>4</v>
      </c>
      <c r="G37" s="46" t="str">
        <f>IFERROR(VLOOKUP(B37,ХотСервис!$B$4:$D$49,3,),"")</f>
        <v/>
      </c>
      <c r="H37" s="46" t="str">
        <f>IFERROR(VLOOKUP(B37,карат!C63:F120,4,),"")</f>
        <v/>
      </c>
      <c r="I37" s="46" t="str">
        <f>IFERROR(VLOOKUP(B37,этон!$B$13:$E$24,4,),"")</f>
        <v/>
      </c>
    </row>
    <row r="38" spans="1:9" s="1" customFormat="1" x14ac:dyDescent="0.2">
      <c r="A38" s="19">
        <v>31</v>
      </c>
      <c r="B38" s="3" t="s">
        <v>69</v>
      </c>
      <c r="C38" s="6" t="s">
        <v>3</v>
      </c>
      <c r="D38" s="9">
        <v>4</v>
      </c>
      <c r="E38" s="9">
        <v>4</v>
      </c>
      <c r="F38" s="11">
        <f t="shared" ref="F38:F57" si="2">D38+E38</f>
        <v>8</v>
      </c>
      <c r="G38" s="46" t="str">
        <f>IFERROR(VLOOKUP(B38,ХотСервис!$B$4:$D$49,3,),"")</f>
        <v/>
      </c>
      <c r="H38" s="46" t="str">
        <f>IFERROR(VLOOKUP(B38,карат!C64:F121,4,),"")</f>
        <v/>
      </c>
      <c r="I38" s="46" t="str">
        <f>IFERROR(VLOOKUP(B38,этон!$B$13:$E$24,4,),"")</f>
        <v/>
      </c>
    </row>
    <row r="39" spans="1:9" s="1" customFormat="1" x14ac:dyDescent="0.2">
      <c r="A39" s="19">
        <v>32</v>
      </c>
      <c r="B39" s="3" t="s">
        <v>68</v>
      </c>
      <c r="C39" s="6" t="s">
        <v>3</v>
      </c>
      <c r="D39" s="9">
        <v>2</v>
      </c>
      <c r="E39" s="9">
        <v>2</v>
      </c>
      <c r="F39" s="11">
        <f t="shared" si="2"/>
        <v>4</v>
      </c>
      <c r="G39" s="46" t="str">
        <f>IFERROR(VLOOKUP(B39,ХотСервис!$B$4:$D$49,3,),"")</f>
        <v/>
      </c>
      <c r="H39" s="46" t="str">
        <f>IFERROR(VLOOKUP(B39,карат!C65:F122,4,),"")</f>
        <v/>
      </c>
      <c r="I39" s="46" t="str">
        <f>IFERROR(VLOOKUP(B39,этон!$B$13:$E$24,4,),"")</f>
        <v/>
      </c>
    </row>
    <row r="40" spans="1:9" s="1" customFormat="1" x14ac:dyDescent="0.2">
      <c r="A40" s="19">
        <v>33</v>
      </c>
      <c r="B40" s="3" t="s">
        <v>70</v>
      </c>
      <c r="C40" s="6" t="s">
        <v>3</v>
      </c>
      <c r="D40" s="9">
        <v>26</v>
      </c>
      <c r="E40" s="9">
        <v>24</v>
      </c>
      <c r="F40" s="11">
        <f t="shared" si="2"/>
        <v>50</v>
      </c>
      <c r="G40" s="46" t="str">
        <f>IFERROR(VLOOKUP(B40,ХотСервис!$B$4:$D$49,3,),"")</f>
        <v/>
      </c>
      <c r="H40" s="46" t="str">
        <f>IFERROR(VLOOKUP(B40,карат!C66:F123,4,),"")</f>
        <v/>
      </c>
      <c r="I40" s="46" t="str">
        <f>IFERROR(VLOOKUP(B40,этон!$B$13:$E$24,4,),"")</f>
        <v/>
      </c>
    </row>
    <row r="41" spans="1:9" s="1" customFormat="1" x14ac:dyDescent="0.2">
      <c r="A41" s="19">
        <v>34</v>
      </c>
      <c r="B41" s="3" t="s">
        <v>71</v>
      </c>
      <c r="C41" s="6" t="s">
        <v>3</v>
      </c>
      <c r="D41" s="9">
        <v>14</v>
      </c>
      <c r="E41" s="9">
        <v>15</v>
      </c>
      <c r="F41" s="11">
        <f t="shared" si="2"/>
        <v>29</v>
      </c>
      <c r="G41" s="46" t="str">
        <f>IFERROR(VLOOKUP(B41,ХотСервис!$B$4:$D$49,3,),"")</f>
        <v/>
      </c>
      <c r="H41" s="46" t="str">
        <f>IFERROR(VLOOKUP(B41,карат!C67:F124,4,),"")</f>
        <v/>
      </c>
      <c r="I41" s="46" t="str">
        <f>IFERROR(VLOOKUP(B41,этон!$B$13:$E$24,4,),"")</f>
        <v/>
      </c>
    </row>
    <row r="42" spans="1:9" s="1" customFormat="1" x14ac:dyDescent="0.2">
      <c r="A42" s="19">
        <v>35</v>
      </c>
      <c r="B42" s="3" t="s">
        <v>72</v>
      </c>
      <c r="C42" s="6" t="s">
        <v>3</v>
      </c>
      <c r="D42" s="9">
        <v>10</v>
      </c>
      <c r="E42" s="9">
        <v>6</v>
      </c>
      <c r="F42" s="11">
        <f t="shared" si="2"/>
        <v>16</v>
      </c>
      <c r="G42" s="46" t="str">
        <f>IFERROR(VLOOKUP(B42,ХотСервис!$B$4:$D$49,3,),"")</f>
        <v/>
      </c>
      <c r="H42" s="46" t="str">
        <f>IFERROR(VLOOKUP(B42,карат!C68:F125,4,),"")</f>
        <v/>
      </c>
      <c r="I42" s="46" t="str">
        <f>IFERROR(VLOOKUP(B42,этон!$B$13:$E$24,4,),"")</f>
        <v/>
      </c>
    </row>
    <row r="43" spans="1:9" s="1" customFormat="1" x14ac:dyDescent="0.2">
      <c r="A43" s="19">
        <v>36</v>
      </c>
      <c r="B43" s="3" t="s">
        <v>73</v>
      </c>
      <c r="C43" s="6" t="s">
        <v>3</v>
      </c>
      <c r="D43" s="9">
        <v>9</v>
      </c>
      <c r="E43" s="9">
        <v>3</v>
      </c>
      <c r="F43" s="11">
        <f t="shared" si="2"/>
        <v>12</v>
      </c>
      <c r="G43" s="46" t="str">
        <f>IFERROR(VLOOKUP(B43,ХотСервис!$B$4:$D$49,3,),"")</f>
        <v/>
      </c>
      <c r="H43" s="46" t="str">
        <f>IFERROR(VLOOKUP(B43,карат!C69:F126,4,),"")</f>
        <v/>
      </c>
      <c r="I43" s="46" t="str">
        <f>IFERROR(VLOOKUP(B43,этон!$B$13:$E$24,4,),"")</f>
        <v/>
      </c>
    </row>
    <row r="44" spans="1:9" s="1" customFormat="1" x14ac:dyDescent="0.2">
      <c r="A44" s="19">
        <v>37</v>
      </c>
      <c r="B44" s="3" t="s">
        <v>74</v>
      </c>
      <c r="C44" s="6" t="s">
        <v>3</v>
      </c>
      <c r="D44" s="9">
        <v>1</v>
      </c>
      <c r="E44" s="9">
        <v>1</v>
      </c>
      <c r="F44" s="11">
        <f t="shared" si="2"/>
        <v>2</v>
      </c>
      <c r="G44" s="46" t="str">
        <f>IFERROR(VLOOKUP(B44,ХотСервис!$B$4:$D$49,3,),"")</f>
        <v/>
      </c>
      <c r="H44" s="46" t="str">
        <f>IFERROR(VLOOKUP(B44,карат!C70:F127,4,),"")</f>
        <v/>
      </c>
      <c r="I44" s="46" t="str">
        <f>IFERROR(VLOOKUP(B44,этон!$B$13:$E$24,4,),"")</f>
        <v/>
      </c>
    </row>
    <row r="45" spans="1:9" s="1" customFormat="1" x14ac:dyDescent="0.2">
      <c r="A45" s="19">
        <v>38</v>
      </c>
      <c r="B45" s="3" t="s">
        <v>75</v>
      </c>
      <c r="C45" s="6" t="s">
        <v>3</v>
      </c>
      <c r="D45" s="9">
        <v>1</v>
      </c>
      <c r="E45" s="9">
        <v>0</v>
      </c>
      <c r="F45" s="11">
        <f t="shared" si="2"/>
        <v>1</v>
      </c>
      <c r="G45" s="46" t="str">
        <f>IFERROR(VLOOKUP(B45,ХотСервис!$B$4:$D$49,3,),"")</f>
        <v/>
      </c>
      <c r="H45" s="46" t="str">
        <f>IFERROR(VLOOKUP(B45,карат!C71:F128,4,),"")</f>
        <v/>
      </c>
      <c r="I45" s="46" t="str">
        <f>IFERROR(VLOOKUP(B45,этон!$B$13:$E$24,4,),"")</f>
        <v/>
      </c>
    </row>
    <row r="46" spans="1:9" s="1" customFormat="1" x14ac:dyDescent="0.2">
      <c r="A46" s="19">
        <v>39</v>
      </c>
      <c r="B46" s="3" t="s">
        <v>76</v>
      </c>
      <c r="C46" s="6" t="s">
        <v>3</v>
      </c>
      <c r="D46" s="9">
        <v>1</v>
      </c>
      <c r="E46" s="9">
        <v>0</v>
      </c>
      <c r="F46" s="11">
        <f t="shared" si="2"/>
        <v>1</v>
      </c>
      <c r="G46" s="46" t="str">
        <f>IFERROR(VLOOKUP(B46,ХотСервис!$B$4:$D$49,3,),"")</f>
        <v/>
      </c>
      <c r="H46" s="46" t="str">
        <f>IFERROR(VLOOKUP(B46,карат!C72:F129,4,),"")</f>
        <v/>
      </c>
      <c r="I46" s="46" t="str">
        <f>IFERROR(VLOOKUP(B46,этон!$B$13:$E$24,4,),"")</f>
        <v/>
      </c>
    </row>
    <row r="47" spans="1:9" s="1" customFormat="1" x14ac:dyDescent="0.2">
      <c r="A47" s="19">
        <v>40</v>
      </c>
      <c r="B47" s="3" t="s">
        <v>5</v>
      </c>
      <c r="C47" s="6" t="s">
        <v>3</v>
      </c>
      <c r="D47" s="9">
        <v>2</v>
      </c>
      <c r="E47" s="9">
        <v>2</v>
      </c>
      <c r="F47" s="11">
        <f t="shared" si="2"/>
        <v>4</v>
      </c>
      <c r="G47" s="46" t="str">
        <f>IFERROR(VLOOKUP(B47,ХотСервис!$B$4:$D$49,3,),"")</f>
        <v/>
      </c>
      <c r="H47" s="46" t="str">
        <f>IFERROR(VLOOKUP(B47,карат!C73:F130,4,),"")</f>
        <v/>
      </c>
      <c r="I47" s="46" t="str">
        <f>IFERROR(VLOOKUP(B47,этон!$B$13:$E$24,4,),"")</f>
        <v/>
      </c>
    </row>
    <row r="48" spans="1:9" s="1" customFormat="1" x14ac:dyDescent="0.2">
      <c r="A48" s="19">
        <v>41</v>
      </c>
      <c r="B48" s="3" t="s">
        <v>78</v>
      </c>
      <c r="C48" s="6" t="s">
        <v>3</v>
      </c>
      <c r="D48" s="9">
        <v>2</v>
      </c>
      <c r="E48" s="9">
        <v>2</v>
      </c>
      <c r="F48" s="11">
        <f t="shared" si="2"/>
        <v>4</v>
      </c>
      <c r="G48" s="46" t="str">
        <f>IFERROR(VLOOKUP(B48,ХотСервис!$B$4:$D$49,3,),"")</f>
        <v/>
      </c>
      <c r="H48" s="46" t="str">
        <f>IFERROR(VLOOKUP(B48,карат!C74:F131,4,),"")</f>
        <v/>
      </c>
      <c r="I48" s="46" t="str">
        <f>IFERROR(VLOOKUP(B48,этон!$B$13:$E$24,4,),"")</f>
        <v/>
      </c>
    </row>
    <row r="49" spans="1:9" s="1" customFormat="1" x14ac:dyDescent="0.2">
      <c r="A49" s="19">
        <v>42</v>
      </c>
      <c r="B49" s="3" t="s">
        <v>6</v>
      </c>
      <c r="C49" s="6" t="s">
        <v>3</v>
      </c>
      <c r="D49" s="9">
        <v>2</v>
      </c>
      <c r="E49" s="9">
        <v>2</v>
      </c>
      <c r="F49" s="11">
        <f t="shared" si="2"/>
        <v>4</v>
      </c>
      <c r="G49" s="46" t="str">
        <f>IFERROR(VLOOKUP(B49,ХотСервис!$B$4:$D$49,3,),"")</f>
        <v/>
      </c>
      <c r="H49" s="46" t="str">
        <f>IFERROR(VLOOKUP(B49,карат!C75:F132,4,),"")</f>
        <v/>
      </c>
      <c r="I49" s="46" t="str">
        <f>IFERROR(VLOOKUP(B49,этон!$B$13:$E$24,4,),"")</f>
        <v/>
      </c>
    </row>
    <row r="50" spans="1:9" s="1" customFormat="1" x14ac:dyDescent="0.2">
      <c r="A50" s="19">
        <v>43</v>
      </c>
      <c r="B50" s="3" t="s">
        <v>7</v>
      </c>
      <c r="C50" s="6" t="s">
        <v>3</v>
      </c>
      <c r="D50" s="9">
        <v>4</v>
      </c>
      <c r="E50" s="9">
        <v>4</v>
      </c>
      <c r="F50" s="11">
        <f t="shared" si="2"/>
        <v>8</v>
      </c>
      <c r="G50" s="46" t="str">
        <f>IFERROR(VLOOKUP(B50,ХотСервис!$B$4:$D$49,3,),"")</f>
        <v/>
      </c>
      <c r="H50" s="46" t="str">
        <f>IFERROR(VLOOKUP(B50,карат!C76:F133,4,),"")</f>
        <v/>
      </c>
      <c r="I50" s="46" t="str">
        <f>IFERROR(VLOOKUP(B50,этон!$B$13:$E$24,4,),"")</f>
        <v/>
      </c>
    </row>
    <row r="51" spans="1:9" s="1" customFormat="1" x14ac:dyDescent="0.2">
      <c r="A51" s="19">
        <v>44</v>
      </c>
      <c r="B51" s="3" t="s">
        <v>79</v>
      </c>
      <c r="C51" s="6" t="s">
        <v>3</v>
      </c>
      <c r="D51" s="9">
        <v>2</v>
      </c>
      <c r="E51" s="9">
        <v>2</v>
      </c>
      <c r="F51" s="11">
        <f t="shared" si="2"/>
        <v>4</v>
      </c>
      <c r="G51" s="46" t="str">
        <f>IFERROR(VLOOKUP(B51,ХотСервис!$B$4:$D$49,3,),"")</f>
        <v/>
      </c>
      <c r="H51" s="46" t="str">
        <f>IFERROR(VLOOKUP(B51,карат!C77:F134,4,),"")</f>
        <v/>
      </c>
      <c r="I51" s="46" t="str">
        <f>IFERROR(VLOOKUP(B51,этон!$B$13:$E$24,4,),"")</f>
        <v/>
      </c>
    </row>
    <row r="52" spans="1:9" s="1" customFormat="1" x14ac:dyDescent="0.2">
      <c r="A52" s="19">
        <v>45</v>
      </c>
      <c r="B52" s="3" t="s">
        <v>8</v>
      </c>
      <c r="C52" s="6" t="s">
        <v>3</v>
      </c>
      <c r="D52" s="9">
        <v>6</v>
      </c>
      <c r="E52" s="9">
        <v>6</v>
      </c>
      <c r="F52" s="11">
        <f t="shared" si="2"/>
        <v>12</v>
      </c>
      <c r="G52" s="46" t="str">
        <f>IFERROR(VLOOKUP(B52,ХотСервис!$B$4:$D$49,3,),"")</f>
        <v/>
      </c>
      <c r="H52" s="46" t="str">
        <f>IFERROR(VLOOKUP(B52,карат!C78:F135,4,),"")</f>
        <v/>
      </c>
      <c r="I52" s="46" t="str">
        <f>IFERROR(VLOOKUP(B52,этон!$B$13:$E$24,4,),"")</f>
        <v/>
      </c>
    </row>
    <row r="53" spans="1:9" s="1" customFormat="1" x14ac:dyDescent="0.2">
      <c r="A53" s="19">
        <v>46</v>
      </c>
      <c r="B53" s="3" t="s">
        <v>9</v>
      </c>
      <c r="C53" s="6" t="s">
        <v>3</v>
      </c>
      <c r="D53" s="9">
        <v>4</v>
      </c>
      <c r="E53" s="19">
        <v>4</v>
      </c>
      <c r="F53" s="11">
        <f t="shared" si="2"/>
        <v>8</v>
      </c>
      <c r="G53" s="46" t="str">
        <f>IFERROR(VLOOKUP(B53,ХотСервис!$B$4:$D$49,3,),"")</f>
        <v/>
      </c>
      <c r="H53" s="46" t="str">
        <f>IFERROR(VLOOKUP(B53,карат!C79:F136,4,),"")</f>
        <v/>
      </c>
      <c r="I53" s="46" t="str">
        <f>IFERROR(VLOOKUP(B53,этон!$B$13:$E$24,4,),"")</f>
        <v/>
      </c>
    </row>
    <row r="54" spans="1:9" s="1" customFormat="1" x14ac:dyDescent="0.2">
      <c r="A54" s="19">
        <v>47</v>
      </c>
      <c r="B54" s="3" t="s">
        <v>10</v>
      </c>
      <c r="C54" s="6" t="s">
        <v>3</v>
      </c>
      <c r="D54" s="9">
        <v>1</v>
      </c>
      <c r="E54" s="9">
        <v>2</v>
      </c>
      <c r="F54" s="11">
        <f t="shared" si="2"/>
        <v>3</v>
      </c>
      <c r="G54" s="46" t="str">
        <f>IFERROR(VLOOKUP(B54,ХотСервис!$B$4:$D$49,3,),"")</f>
        <v/>
      </c>
      <c r="H54" s="46" t="str">
        <f>IFERROR(VLOOKUP(B54,карат!C80:F137,4,),"")</f>
        <v/>
      </c>
      <c r="I54" s="46" t="str">
        <f>IFERROR(VLOOKUP(B54,этон!$B$13:$E$24,4,),"")</f>
        <v/>
      </c>
    </row>
    <row r="55" spans="1:9" s="1" customFormat="1" x14ac:dyDescent="0.2">
      <c r="A55" s="19">
        <v>48</v>
      </c>
      <c r="B55" s="3" t="s">
        <v>11</v>
      </c>
      <c r="C55" s="6" t="s">
        <v>3</v>
      </c>
      <c r="D55" s="9">
        <v>2</v>
      </c>
      <c r="E55" s="9">
        <v>2</v>
      </c>
      <c r="F55" s="11">
        <f t="shared" si="2"/>
        <v>4</v>
      </c>
      <c r="G55" s="46" t="str">
        <f>IFERROR(VLOOKUP(B55,ХотСервис!$B$4:$D$49,3,),"")</f>
        <v/>
      </c>
      <c r="H55" s="46" t="str">
        <f>IFERROR(VLOOKUP(B55,карат!C81:F138,4,),"")</f>
        <v/>
      </c>
      <c r="I55" s="46" t="str">
        <f>IFERROR(VLOOKUP(B55,этон!$B$13:$E$24,4,),"")</f>
        <v/>
      </c>
    </row>
    <row r="56" spans="1:9" s="1" customFormat="1" x14ac:dyDescent="0.2">
      <c r="A56" s="19">
        <v>49</v>
      </c>
      <c r="B56" s="3" t="s">
        <v>12</v>
      </c>
      <c r="C56" s="6" t="s">
        <v>3</v>
      </c>
      <c r="D56" s="9">
        <v>2</v>
      </c>
      <c r="E56" s="9">
        <v>0</v>
      </c>
      <c r="F56" s="11">
        <f t="shared" si="2"/>
        <v>2</v>
      </c>
      <c r="G56" s="46" t="str">
        <f>IFERROR(VLOOKUP(B56,ХотСервис!$B$4:$D$49,3,),"")</f>
        <v/>
      </c>
      <c r="H56" s="46" t="str">
        <f>IFERROR(VLOOKUP(B56,карат!C82:F139,4,),"")</f>
        <v/>
      </c>
      <c r="I56" s="46" t="str">
        <f>IFERROR(VLOOKUP(B56,этон!$B$13:$E$24,4,),"")</f>
        <v/>
      </c>
    </row>
    <row r="57" spans="1:9" s="1" customFormat="1" x14ac:dyDescent="0.2">
      <c r="A57" s="19">
        <v>50</v>
      </c>
      <c r="B57" s="3" t="s">
        <v>13</v>
      </c>
      <c r="C57" s="6" t="s">
        <v>3</v>
      </c>
      <c r="D57" s="9">
        <v>6</v>
      </c>
      <c r="E57" s="9">
        <v>2</v>
      </c>
      <c r="F57" s="11">
        <f t="shared" si="2"/>
        <v>8</v>
      </c>
      <c r="G57" s="46" t="str">
        <f>IFERROR(VLOOKUP(B57,ХотСервис!$B$4:$D$49,3,),"")</f>
        <v/>
      </c>
      <c r="H57" s="46" t="str">
        <f>IFERROR(VLOOKUP(B57,карат!C83:F140,4,),"")</f>
        <v/>
      </c>
      <c r="I57" s="46" t="str">
        <f>IFERROR(VLOOKUP(B57,этон!$B$13:$E$24,4,),"")</f>
        <v/>
      </c>
    </row>
    <row r="58" spans="1:9" s="1" customFormat="1" x14ac:dyDescent="0.2">
      <c r="A58" s="19">
        <v>51</v>
      </c>
      <c r="B58" s="3" t="s">
        <v>90</v>
      </c>
      <c r="C58" s="6" t="s">
        <v>3</v>
      </c>
      <c r="D58" s="9">
        <v>2</v>
      </c>
      <c r="E58" s="9">
        <v>0</v>
      </c>
      <c r="F58" s="11">
        <f t="shared" ref="F58:F63" si="3">D58+E58</f>
        <v>2</v>
      </c>
      <c r="G58" s="46" t="str">
        <f>IFERROR(VLOOKUP(B58,ХотСервис!$B$4:$D$49,3,),"")</f>
        <v/>
      </c>
      <c r="H58" s="46" t="str">
        <f>IFERROR(VLOOKUP(B58,карат!C84:F141,4,),"")</f>
        <v/>
      </c>
      <c r="I58" s="46" t="str">
        <f>IFERROR(VLOOKUP(B58,этон!$B$13:$E$24,4,),"")</f>
        <v/>
      </c>
    </row>
    <row r="59" spans="1:9" s="1" customFormat="1" x14ac:dyDescent="0.2">
      <c r="A59" s="19">
        <v>52</v>
      </c>
      <c r="B59" s="3" t="s">
        <v>91</v>
      </c>
      <c r="C59" s="6" t="s">
        <v>3</v>
      </c>
      <c r="D59" s="9">
        <v>2</v>
      </c>
      <c r="E59" s="9">
        <v>0</v>
      </c>
      <c r="F59" s="11">
        <f t="shared" si="3"/>
        <v>2</v>
      </c>
      <c r="G59" s="46" t="str">
        <f>IFERROR(VLOOKUP(B59,ХотСервис!$B$4:$D$49,3,),"")</f>
        <v/>
      </c>
      <c r="H59" s="46" t="str">
        <f>IFERROR(VLOOKUP(B59,карат!C85:F142,4,),"")</f>
        <v/>
      </c>
      <c r="I59" s="46" t="str">
        <f>IFERROR(VLOOKUP(B59,этон!$B$13:$E$24,4,),"")</f>
        <v/>
      </c>
    </row>
    <row r="60" spans="1:9" s="1" customFormat="1" x14ac:dyDescent="0.2">
      <c r="A60" s="19">
        <v>53</v>
      </c>
      <c r="B60" s="3" t="s">
        <v>95</v>
      </c>
      <c r="C60" s="6" t="s">
        <v>3</v>
      </c>
      <c r="D60" s="9">
        <v>4</v>
      </c>
      <c r="E60" s="9">
        <v>4</v>
      </c>
      <c r="F60" s="11">
        <f t="shared" si="3"/>
        <v>8</v>
      </c>
      <c r="G60" s="46" t="str">
        <f>IFERROR(VLOOKUP(B60,ХотСервис!$B$4:$D$49,3,),"")</f>
        <v/>
      </c>
      <c r="H60" s="46" t="str">
        <f>IFERROR(VLOOKUP(B60,карат!C86:F143,4,),"")</f>
        <v/>
      </c>
      <c r="I60" s="46" t="str">
        <f>IFERROR(VLOOKUP(B60,этон!$B$13:$E$24,4,),"")</f>
        <v/>
      </c>
    </row>
    <row r="61" spans="1:9" s="1" customFormat="1" x14ac:dyDescent="0.2">
      <c r="A61" s="19">
        <v>54</v>
      </c>
      <c r="B61" s="3" t="s">
        <v>93</v>
      </c>
      <c r="C61" s="6" t="s">
        <v>3</v>
      </c>
      <c r="D61" s="9">
        <v>0</v>
      </c>
      <c r="E61" s="9">
        <v>2</v>
      </c>
      <c r="F61" s="11">
        <f t="shared" si="3"/>
        <v>2</v>
      </c>
      <c r="G61" s="46" t="str">
        <f>IFERROR(VLOOKUP(B61,ХотСервис!$B$4:$D$49,3,),"")</f>
        <v/>
      </c>
      <c r="H61" s="46" t="str">
        <f>IFERROR(VLOOKUP(B61,карат!C87:F144,4,),"")</f>
        <v/>
      </c>
      <c r="I61" s="46" t="str">
        <f>IFERROR(VLOOKUP(B61,этон!$B$13:$E$24,4,),"")</f>
        <v/>
      </c>
    </row>
    <row r="62" spans="1:9" s="1" customFormat="1" x14ac:dyDescent="0.2">
      <c r="A62" s="19">
        <v>55</v>
      </c>
      <c r="B62" s="3" t="s">
        <v>94</v>
      </c>
      <c r="C62" s="6" t="s">
        <v>3</v>
      </c>
      <c r="D62" s="9">
        <v>2</v>
      </c>
      <c r="E62" s="9">
        <v>2</v>
      </c>
      <c r="F62" s="11">
        <f t="shared" si="3"/>
        <v>4</v>
      </c>
      <c r="G62" s="46" t="str">
        <f>IFERROR(VLOOKUP(B62,ХотСервис!$B$4:$D$49,3,),"")</f>
        <v/>
      </c>
      <c r="H62" s="46" t="str">
        <f>IFERROR(VLOOKUP(B62,карат!C88:F145,4,),"")</f>
        <v/>
      </c>
      <c r="I62" s="46" t="str">
        <f>IFERROR(VLOOKUP(B62,этон!$B$13:$E$24,4,),"")</f>
        <v/>
      </c>
    </row>
    <row r="63" spans="1:9" s="1" customFormat="1" x14ac:dyDescent="0.2">
      <c r="A63" s="19">
        <v>56</v>
      </c>
      <c r="B63" s="3" t="s">
        <v>92</v>
      </c>
      <c r="C63" s="6" t="s">
        <v>3</v>
      </c>
      <c r="D63" s="9">
        <v>2</v>
      </c>
      <c r="E63" s="9">
        <v>2</v>
      </c>
      <c r="F63" s="11">
        <f t="shared" si="3"/>
        <v>4</v>
      </c>
      <c r="G63" s="46" t="str">
        <f>IFERROR(VLOOKUP(B63,ХотСервис!$B$4:$D$49,3,),"")</f>
        <v/>
      </c>
      <c r="H63" s="46" t="str">
        <f>IFERROR(VLOOKUP(B63,карат!C89:F146,4,),"")</f>
        <v/>
      </c>
      <c r="I63" s="46" t="str">
        <f>IFERROR(VLOOKUP(B63,этон!$B$13:$E$24,4,),"")</f>
        <v/>
      </c>
    </row>
    <row r="64" spans="1:9" s="1" customFormat="1" x14ac:dyDescent="0.2">
      <c r="A64" s="19">
        <v>97</v>
      </c>
      <c r="B64" s="3" t="s">
        <v>36</v>
      </c>
      <c r="C64" s="6" t="s">
        <v>3</v>
      </c>
      <c r="D64" s="9">
        <v>1</v>
      </c>
      <c r="E64" s="9">
        <v>0</v>
      </c>
      <c r="F64" s="28">
        <f t="shared" ref="F64:F82" si="4">D64+E64</f>
        <v>1</v>
      </c>
      <c r="G64" s="46">
        <f>IFERROR(VLOOKUP(B64,ХотСервис!$B$4:$D$49,3,),"")</f>
        <v>13540.5</v>
      </c>
      <c r="H64" s="46" t="str">
        <f>IFERROR(VLOOKUP(B64,карат!C90:F147,4,),"")</f>
        <v/>
      </c>
      <c r="I64" s="46" t="str">
        <f>IFERROR(VLOOKUP(B64,этон!$B$13:$E$24,4,),"")</f>
        <v/>
      </c>
    </row>
    <row r="65" spans="1:9" x14ac:dyDescent="0.2">
      <c r="A65" s="19">
        <v>98</v>
      </c>
      <c r="B65" s="3" t="s">
        <v>37</v>
      </c>
      <c r="C65" s="6" t="s">
        <v>3</v>
      </c>
      <c r="D65" s="9">
        <v>1</v>
      </c>
      <c r="E65" s="9">
        <v>0</v>
      </c>
      <c r="F65" s="28">
        <f t="shared" si="4"/>
        <v>1</v>
      </c>
      <c r="G65" s="46">
        <f>IFERROR(VLOOKUP(B65,ХотСервис!$B$4:$D$49,3,),"")</f>
        <v>13540.5</v>
      </c>
      <c r="H65" s="46" t="str">
        <f>IFERROR(VLOOKUP(B65,карат!C91:F148,4,),"")</f>
        <v/>
      </c>
      <c r="I65" s="46" t="str">
        <f>IFERROR(VLOOKUP(B65,этон!$B$13:$E$24,4,),"")</f>
        <v/>
      </c>
    </row>
    <row r="66" spans="1:9" x14ac:dyDescent="0.2">
      <c r="A66" s="19">
        <v>99</v>
      </c>
      <c r="B66" s="3" t="s">
        <v>34</v>
      </c>
      <c r="C66" s="6" t="s">
        <v>3</v>
      </c>
      <c r="D66" s="9">
        <v>2</v>
      </c>
      <c r="E66" s="9">
        <v>0</v>
      </c>
      <c r="F66" s="28">
        <f t="shared" si="4"/>
        <v>2</v>
      </c>
      <c r="G66" s="46">
        <f>IFERROR(VLOOKUP(B66,ХотСервис!$B$4:$D$49,3,),"")</f>
        <v>0</v>
      </c>
      <c r="H66" s="46" t="str">
        <f>IFERROR(VLOOKUP(B66,карат!C92:F149,4,),"")</f>
        <v/>
      </c>
      <c r="I66" s="46" t="str">
        <f>IFERROR(VLOOKUP(B66,этон!$B$13:$E$24,4,),"")</f>
        <v/>
      </c>
    </row>
    <row r="67" spans="1:9" x14ac:dyDescent="0.2">
      <c r="A67" s="19">
        <v>100</v>
      </c>
      <c r="B67" s="3" t="s">
        <v>80</v>
      </c>
      <c r="C67" s="6" t="s">
        <v>3</v>
      </c>
      <c r="D67" s="9">
        <v>2</v>
      </c>
      <c r="E67" s="9">
        <v>0</v>
      </c>
      <c r="F67" s="28">
        <f t="shared" si="4"/>
        <v>2</v>
      </c>
      <c r="G67" s="46">
        <f>IFERROR(VLOOKUP(B67,ХотСервис!$B$4:$D$49,3,),"")</f>
        <v>25063.199999999997</v>
      </c>
      <c r="H67" s="46" t="str">
        <f>IFERROR(VLOOKUP(B67,карат!C93:F150,4,),"")</f>
        <v/>
      </c>
      <c r="I67" s="46" t="str">
        <f>IFERROR(VLOOKUP(B67,этон!$B$13:$E$24,4,),"")</f>
        <v/>
      </c>
    </row>
    <row r="68" spans="1:9" x14ac:dyDescent="0.2">
      <c r="A68" s="19">
        <v>101</v>
      </c>
      <c r="B68" s="3" t="s">
        <v>81</v>
      </c>
      <c r="C68" s="6" t="s">
        <v>3</v>
      </c>
      <c r="D68" s="9">
        <v>2</v>
      </c>
      <c r="E68" s="9">
        <v>0</v>
      </c>
      <c r="F68" s="28">
        <f t="shared" si="4"/>
        <v>2</v>
      </c>
      <c r="G68" s="46">
        <f>IFERROR(VLOOKUP(B68,ХотСервис!$B$4:$D$49,3,),"")</f>
        <v>2312.7999999999997</v>
      </c>
      <c r="H68" s="46" t="str">
        <f>IFERROR(VLOOKUP(B68,карат!C94:F151,4,),"")</f>
        <v/>
      </c>
      <c r="I68" s="46" t="str">
        <f>IFERROR(VLOOKUP(B68,этон!$B$13:$E$24,4,),"")</f>
        <v/>
      </c>
    </row>
    <row r="69" spans="1:9" x14ac:dyDescent="0.2">
      <c r="A69" s="19">
        <v>102</v>
      </c>
      <c r="B69" s="3" t="s">
        <v>38</v>
      </c>
      <c r="C69" s="6" t="s">
        <v>3</v>
      </c>
      <c r="D69" s="9">
        <v>3</v>
      </c>
      <c r="E69" s="9">
        <v>1</v>
      </c>
      <c r="F69" s="28">
        <f t="shared" si="4"/>
        <v>4</v>
      </c>
      <c r="G69" s="46">
        <f>IFERROR(VLOOKUP(B69,ХотСервис!$B$4:$D$49,3,),"")</f>
        <v>3327.6</v>
      </c>
      <c r="H69" s="46" t="str">
        <f>IFERROR(VLOOKUP(B69,карат!C95:F152,4,),"")</f>
        <v/>
      </c>
      <c r="I69" s="46" t="str">
        <f>IFERROR(VLOOKUP(B69,этон!$B$13:$E$24,4,),"")</f>
        <v/>
      </c>
    </row>
    <row r="70" spans="1:9" x14ac:dyDescent="0.2">
      <c r="A70" s="19">
        <v>103</v>
      </c>
      <c r="B70" s="3" t="s">
        <v>35</v>
      </c>
      <c r="C70" s="6" t="s">
        <v>3</v>
      </c>
      <c r="D70" s="9">
        <v>3</v>
      </c>
      <c r="E70" s="9">
        <v>1</v>
      </c>
      <c r="F70" s="28">
        <f t="shared" si="4"/>
        <v>4</v>
      </c>
      <c r="G70" s="46">
        <f>IFERROR(VLOOKUP(B70,ХотСервис!$B$4:$D$49,3,),"")</f>
        <v>708</v>
      </c>
      <c r="H70" s="46" t="str">
        <f>IFERROR(VLOOKUP(B70,карат!C96:F153,4,),"")</f>
        <v/>
      </c>
      <c r="I70" s="46" t="str">
        <f>IFERROR(VLOOKUP(B70,этон!$B$13:$E$24,4,),"")</f>
        <v/>
      </c>
    </row>
    <row r="71" spans="1:9" x14ac:dyDescent="0.2">
      <c r="A71" s="19">
        <v>104</v>
      </c>
      <c r="B71" s="3" t="s">
        <v>39</v>
      </c>
      <c r="C71" s="6" t="s">
        <v>3</v>
      </c>
      <c r="D71" s="9">
        <v>3</v>
      </c>
      <c r="E71" s="9">
        <v>1</v>
      </c>
      <c r="F71" s="28">
        <f t="shared" si="4"/>
        <v>4</v>
      </c>
      <c r="G71" s="46">
        <f>IFERROR(VLOOKUP(B71,ХотСервис!$B$4:$D$49,3,),"")</f>
        <v>826</v>
      </c>
      <c r="H71" s="46" t="str">
        <f>IFERROR(VLOOKUP(B71,карат!C97:F154,4,),"")</f>
        <v/>
      </c>
      <c r="I71" s="46" t="str">
        <f>IFERROR(VLOOKUP(B71,этон!$B$13:$E$24,4,),"")</f>
        <v/>
      </c>
    </row>
    <row r="72" spans="1:9" x14ac:dyDescent="0.2">
      <c r="A72" s="19">
        <v>105</v>
      </c>
      <c r="B72" s="3" t="s">
        <v>85</v>
      </c>
      <c r="C72" s="6" t="s">
        <v>3</v>
      </c>
      <c r="D72" s="9">
        <v>1</v>
      </c>
      <c r="E72" s="9">
        <v>0</v>
      </c>
      <c r="F72" s="28">
        <f t="shared" si="4"/>
        <v>1</v>
      </c>
      <c r="G72" s="46">
        <f>IFERROR(VLOOKUP(B72,ХотСервис!$B$4:$D$49,3,),"")</f>
        <v>2006</v>
      </c>
      <c r="H72" s="46" t="str">
        <f>IFERROR(VLOOKUP(B72,карат!C98:F155,4,),"")</f>
        <v/>
      </c>
      <c r="I72" s="46" t="str">
        <f>IFERROR(VLOOKUP(B72,этон!$B$13:$E$24,4,),"")</f>
        <v/>
      </c>
    </row>
    <row r="73" spans="1:9" x14ac:dyDescent="0.2">
      <c r="A73" s="19">
        <v>106</v>
      </c>
      <c r="B73" s="3" t="s">
        <v>86</v>
      </c>
      <c r="C73" s="6" t="s">
        <v>3</v>
      </c>
      <c r="D73" s="9">
        <v>1</v>
      </c>
      <c r="E73" s="9">
        <v>1</v>
      </c>
      <c r="F73" s="28">
        <f t="shared" si="4"/>
        <v>2</v>
      </c>
      <c r="G73" s="46">
        <f>IFERROR(VLOOKUP(B73,ХотСервис!$B$4:$D$49,3,),"")</f>
        <v>2006</v>
      </c>
      <c r="H73" s="46" t="str">
        <f>IFERROR(VLOOKUP(B73,карат!C99:F156,4,),"")</f>
        <v/>
      </c>
      <c r="I73" s="46" t="str">
        <f>IFERROR(VLOOKUP(B73,этон!$B$13:$E$24,4,),"")</f>
        <v/>
      </c>
    </row>
    <row r="74" spans="1:9" x14ac:dyDescent="0.2">
      <c r="A74" s="19">
        <v>107</v>
      </c>
      <c r="B74" s="3" t="s">
        <v>83</v>
      </c>
      <c r="C74" s="6" t="s">
        <v>3</v>
      </c>
      <c r="D74" s="9">
        <v>1</v>
      </c>
      <c r="E74" s="9">
        <v>1</v>
      </c>
      <c r="F74" s="28">
        <f t="shared" si="4"/>
        <v>2</v>
      </c>
      <c r="G74" s="46">
        <f>IFERROR(VLOOKUP(B74,ХотСервис!$B$4:$D$49,3,),"")</f>
        <v>9015.1999999999989</v>
      </c>
      <c r="H74" s="46" t="str">
        <f>IFERROR(VLOOKUP(B74,карат!C100:F157,4,),"")</f>
        <v/>
      </c>
      <c r="I74" s="46" t="str">
        <f>IFERROR(VLOOKUP(B74,этон!$B$13:$E$24,4,),"")</f>
        <v/>
      </c>
    </row>
    <row r="75" spans="1:9" x14ac:dyDescent="0.2">
      <c r="A75" s="19">
        <v>108</v>
      </c>
      <c r="B75" s="3" t="s">
        <v>82</v>
      </c>
      <c r="C75" s="6" t="s">
        <v>3</v>
      </c>
      <c r="D75" s="9">
        <v>1</v>
      </c>
      <c r="E75" s="9">
        <v>1</v>
      </c>
      <c r="F75" s="28">
        <f t="shared" si="4"/>
        <v>2</v>
      </c>
      <c r="G75" s="46">
        <f>IFERROR(VLOOKUP(B75,ХотСервис!$B$4:$D$49,3,),"")</f>
        <v>5947.2</v>
      </c>
      <c r="H75" s="46" t="str">
        <f>IFERROR(VLOOKUP(B75,карат!C101:F158,4,),"")</f>
        <v/>
      </c>
      <c r="I75" s="46" t="str">
        <f>IFERROR(VLOOKUP(B75,этон!$B$13:$E$24,4,),"")</f>
        <v/>
      </c>
    </row>
    <row r="76" spans="1:9" x14ac:dyDescent="0.2">
      <c r="A76" s="19">
        <v>109</v>
      </c>
      <c r="B76" s="3" t="s">
        <v>30</v>
      </c>
      <c r="C76" s="6" t="s">
        <v>3</v>
      </c>
      <c r="D76" s="9">
        <v>7</v>
      </c>
      <c r="E76" s="9">
        <v>7</v>
      </c>
      <c r="F76" s="28">
        <f t="shared" si="4"/>
        <v>14</v>
      </c>
      <c r="G76" s="46">
        <f>IFERROR(VLOOKUP(B76,ХотСервис!$B$4:$D$49,3,),"")</f>
        <v>271.39999999999998</v>
      </c>
      <c r="H76" s="46" t="str">
        <f>IFERROR(VLOOKUP(B76,карат!C102:F159,4,),"")</f>
        <v/>
      </c>
      <c r="I76" s="46" t="str">
        <f>IFERROR(VLOOKUP(B76,этон!$B$13:$E$24,4,),"")</f>
        <v/>
      </c>
    </row>
    <row r="77" spans="1:9" x14ac:dyDescent="0.2">
      <c r="A77" s="31">
        <v>110</v>
      </c>
      <c r="B77" s="3" t="s">
        <v>31</v>
      </c>
      <c r="C77" s="6" t="s">
        <v>3</v>
      </c>
      <c r="D77" s="9">
        <v>10</v>
      </c>
      <c r="E77" s="9">
        <v>10</v>
      </c>
      <c r="F77" s="28">
        <f t="shared" si="4"/>
        <v>20</v>
      </c>
      <c r="G77" s="46">
        <f>IFERROR(VLOOKUP(B77,ХотСервис!$B$4:$D$49,3,),"")</f>
        <v>271.39999999999998</v>
      </c>
      <c r="H77" s="46" t="str">
        <f>IFERROR(VLOOKUP(B77,карат!C103:F160,4,),"")</f>
        <v/>
      </c>
      <c r="I77" s="46" t="str">
        <f>IFERROR(VLOOKUP(B77,этон!$B$13:$E$24,4,),"")</f>
        <v/>
      </c>
    </row>
    <row r="78" spans="1:9" x14ac:dyDescent="0.2">
      <c r="A78" s="31">
        <v>111</v>
      </c>
      <c r="B78" s="3" t="s">
        <v>87</v>
      </c>
      <c r="C78" s="6" t="s">
        <v>3</v>
      </c>
      <c r="D78" s="9">
        <v>1</v>
      </c>
      <c r="E78" s="9">
        <v>1</v>
      </c>
      <c r="F78" s="28">
        <f t="shared" si="4"/>
        <v>2</v>
      </c>
      <c r="G78" s="46">
        <f>IFERROR(VLOOKUP(B78,ХотСервис!$B$4:$D$49,3,),"")</f>
        <v>1274.3999999999999</v>
      </c>
      <c r="H78" s="46" t="str">
        <f>IFERROR(VLOOKUP(B78,карат!C104:F161,4,),"")</f>
        <v/>
      </c>
      <c r="I78" s="46" t="str">
        <f>IFERROR(VLOOKUP(B78,этон!$B$13:$E$24,4,),"")</f>
        <v/>
      </c>
    </row>
    <row r="79" spans="1:9" x14ac:dyDescent="0.2">
      <c r="A79" s="31">
        <v>112</v>
      </c>
      <c r="B79" s="3" t="s">
        <v>32</v>
      </c>
      <c r="C79" s="6" t="s">
        <v>3</v>
      </c>
      <c r="D79" s="9">
        <v>11</v>
      </c>
      <c r="E79" s="9">
        <v>11</v>
      </c>
      <c r="F79" s="28">
        <f t="shared" si="4"/>
        <v>22</v>
      </c>
      <c r="G79" s="46">
        <f>IFERROR(VLOOKUP(B79,ХотСервис!$B$4:$D$49,3,),"")</f>
        <v>390.00179999999995</v>
      </c>
      <c r="H79" s="46" t="str">
        <f>IFERROR(VLOOKUP(B79,карат!C105:F162,4,),"")</f>
        <v/>
      </c>
      <c r="I79" s="46" t="str">
        <f>IFERROR(VLOOKUP(B79,этон!$B$13:$E$24,4,),"")</f>
        <v/>
      </c>
    </row>
    <row r="80" spans="1:9" x14ac:dyDescent="0.2">
      <c r="A80" s="31">
        <v>113</v>
      </c>
      <c r="B80" s="3" t="s">
        <v>33</v>
      </c>
      <c r="C80" s="6" t="s">
        <v>3</v>
      </c>
      <c r="D80" s="9">
        <v>3</v>
      </c>
      <c r="E80" s="9">
        <v>3</v>
      </c>
      <c r="F80" s="28">
        <f t="shared" si="4"/>
        <v>6</v>
      </c>
      <c r="G80" s="46">
        <f>IFERROR(VLOOKUP(B80,ХотСервис!$B$4:$D$49,3,),"")</f>
        <v>390.00179999999995</v>
      </c>
      <c r="H80" s="46" t="str">
        <f>IFERROR(VLOOKUP(B80,карат!C106:F163,4,),"")</f>
        <v/>
      </c>
      <c r="I80" s="46" t="str">
        <f>IFERROR(VLOOKUP(B80,этон!$B$13:$E$24,4,),"")</f>
        <v/>
      </c>
    </row>
    <row r="81" spans="1:9" x14ac:dyDescent="0.2">
      <c r="A81" s="31">
        <v>114</v>
      </c>
      <c r="B81" s="3" t="s">
        <v>29</v>
      </c>
      <c r="C81" s="6" t="s">
        <v>3</v>
      </c>
      <c r="D81" s="9">
        <v>3</v>
      </c>
      <c r="E81" s="9">
        <v>3</v>
      </c>
      <c r="F81" s="28">
        <f t="shared" si="4"/>
        <v>6</v>
      </c>
      <c r="G81" s="46">
        <f>IFERROR(VLOOKUP(B81,ХотСервис!$B$4:$D$49,3,),"")</f>
        <v>0</v>
      </c>
      <c r="H81" s="46" t="str">
        <f>IFERROR(VLOOKUP(B81,карат!C107:F164,4,),"")</f>
        <v/>
      </c>
      <c r="I81" s="46" t="str">
        <f>IFERROR(VLOOKUP(B81,этон!$B$13:$E$24,4,),"")</f>
        <v/>
      </c>
    </row>
    <row r="82" spans="1:9" x14ac:dyDescent="0.2">
      <c r="A82" s="31">
        <v>115</v>
      </c>
      <c r="B82" s="3" t="s">
        <v>28</v>
      </c>
      <c r="C82" s="6" t="s">
        <v>3</v>
      </c>
      <c r="D82" s="9">
        <v>3</v>
      </c>
      <c r="E82" s="9">
        <v>3</v>
      </c>
      <c r="F82" s="28">
        <f t="shared" si="4"/>
        <v>6</v>
      </c>
      <c r="G82" s="46">
        <f>IFERROR(VLOOKUP(B82,ХотСервис!$B$4:$D$49,3,),"")</f>
        <v>0</v>
      </c>
      <c r="H82" s="46" t="str">
        <f>IFERROR(VLOOKUP(B82,карат!C108:F165,4,),"")</f>
        <v/>
      </c>
      <c r="I82" s="46" t="str">
        <f>IFERROR(VLOOKUP(B82,этон!$B$13:$E$24,4,),"")</f>
        <v/>
      </c>
    </row>
    <row r="83" spans="1:9" ht="13.2" x14ac:dyDescent="0.2">
      <c r="A83" s="19"/>
      <c r="B83" s="32" t="s">
        <v>88</v>
      </c>
      <c r="G83" s="46" t="str">
        <f>IFERROR(VLOOKUP(B83,ХотСервис!$B$4:$D$49,3,),"")</f>
        <v/>
      </c>
      <c r="H83" s="46" t="str">
        <f>IFERROR(VLOOKUP(B83,карат!C109:F166,4,),"")</f>
        <v/>
      </c>
      <c r="I83" s="46" t="str">
        <f>IFERROR(VLOOKUP(B83,этон!$B$13:$E$24,4,),"")</f>
        <v/>
      </c>
    </row>
    <row r="84" spans="1:9" x14ac:dyDescent="0.2">
      <c r="A84" s="36">
        <v>116</v>
      </c>
      <c r="B84" s="3" t="s">
        <v>44</v>
      </c>
      <c r="C84" s="6" t="s">
        <v>3</v>
      </c>
      <c r="D84" s="10">
        <v>1</v>
      </c>
      <c r="E84" s="9">
        <v>1</v>
      </c>
      <c r="F84" s="11">
        <f>D84+E84</f>
        <v>2</v>
      </c>
      <c r="G84" s="46">
        <f>IFERROR(VLOOKUP(B84,ХотСервис!$B$4:$D$49,3,),"")</f>
        <v>28556</v>
      </c>
      <c r="H84" s="46" t="str">
        <f>IFERROR(VLOOKUP(B84,карат!C110:F167,4,),"")</f>
        <v/>
      </c>
      <c r="I84" s="46" t="str">
        <f>IFERROR(VLOOKUP(B84,этон!$B$13:$E$24,4,),"")</f>
        <v/>
      </c>
    </row>
    <row r="85" spans="1:9" x14ac:dyDescent="0.2">
      <c r="A85" s="36">
        <v>117</v>
      </c>
      <c r="B85" s="3" t="s">
        <v>45</v>
      </c>
      <c r="C85" s="6" t="s">
        <v>3</v>
      </c>
      <c r="D85" s="10">
        <v>1</v>
      </c>
      <c r="E85" s="9">
        <v>1</v>
      </c>
      <c r="F85" s="11">
        <f>D85+E85</f>
        <v>2</v>
      </c>
      <c r="G85" s="46">
        <f>IFERROR(VLOOKUP(B85,ХотСервис!$B$4:$D$49,3,),"")</f>
        <v>28556</v>
      </c>
      <c r="H85" s="46" t="str">
        <f>IFERROR(VLOOKUP(B85,карат!C111:F168,4,),"")</f>
        <v/>
      </c>
      <c r="I85" s="46" t="str">
        <f>IFERROR(VLOOKUP(B85,этон!$B$13:$E$24,4,),"")</f>
        <v/>
      </c>
    </row>
    <row r="86" spans="1:9" x14ac:dyDescent="0.2">
      <c r="A86" s="36">
        <v>118</v>
      </c>
      <c r="B86" s="3" t="s">
        <v>48</v>
      </c>
      <c r="C86" s="6" t="s">
        <v>3</v>
      </c>
      <c r="D86" s="10">
        <v>1</v>
      </c>
      <c r="E86" s="9">
        <v>1</v>
      </c>
      <c r="F86" s="11">
        <f>D86+E86</f>
        <v>2</v>
      </c>
      <c r="G86" s="46">
        <f>IFERROR(VLOOKUP(B86,ХотСервис!$B$4:$D$49,3,),"")</f>
        <v>25653.199999999997</v>
      </c>
      <c r="H86" s="46" t="str">
        <f>IFERROR(VLOOKUP(B86,карат!C112:F169,4,),"")</f>
        <v/>
      </c>
      <c r="I86" s="46" t="str">
        <f>IFERROR(VLOOKUP(B86,этон!$B$13:$E$24,4,),"")</f>
        <v/>
      </c>
    </row>
    <row r="87" spans="1:9" x14ac:dyDescent="0.2">
      <c r="A87" s="36">
        <v>119</v>
      </c>
      <c r="B87" s="22" t="s">
        <v>84</v>
      </c>
      <c r="C87" s="19" t="s">
        <v>3</v>
      </c>
      <c r="D87" s="19">
        <v>1</v>
      </c>
      <c r="E87" s="9">
        <v>1</v>
      </c>
      <c r="F87" s="11">
        <f>D87+E87</f>
        <v>2</v>
      </c>
      <c r="G87" s="46">
        <f>IFERROR(VLOOKUP(B87,ХотСервис!$B$4:$D$49,3,),"")</f>
        <v>0</v>
      </c>
      <c r="H87" s="46" t="str">
        <f>IFERROR(VLOOKUP(B87,карат!C113:F170,4,),"")</f>
        <v/>
      </c>
      <c r="I87" s="46" t="str">
        <f>IFERROR(VLOOKUP(B87,этон!$B$13:$E$24,4,),"")</f>
        <v/>
      </c>
    </row>
    <row r="88" spans="1:9" ht="20.399999999999999" x14ac:dyDescent="0.2">
      <c r="A88" s="36">
        <v>120</v>
      </c>
      <c r="B88" s="24" t="s">
        <v>49</v>
      </c>
      <c r="C88" s="6" t="s">
        <v>3</v>
      </c>
      <c r="D88" s="10">
        <v>2</v>
      </c>
      <c r="E88" s="9">
        <v>2</v>
      </c>
      <c r="F88" s="11">
        <f>D88+E88</f>
        <v>4</v>
      </c>
      <c r="G88" s="46">
        <f>IFERROR(VLOOKUP(B88,ХотСервис!$B$4:$D$49,3,),"")</f>
        <v>8861.7999999999993</v>
      </c>
      <c r="H88" s="46" t="str">
        <f>IFERROR(VLOOKUP(B88,карат!C114:F171,4,),"")</f>
        <v/>
      </c>
      <c r="I88" s="46" t="str">
        <f>IFERROR(VLOOKUP(B88,этон!$B$13:$E$24,4,),"")</f>
        <v/>
      </c>
    </row>
    <row r="93" spans="1:9" x14ac:dyDescent="0.2">
      <c r="B93" s="4" t="s">
        <v>125</v>
      </c>
    </row>
    <row r="94" spans="1:9" x14ac:dyDescent="0.2">
      <c r="B94" s="4" t="s">
        <v>126</v>
      </c>
    </row>
    <row r="95" spans="1:9" x14ac:dyDescent="0.2">
      <c r="B95" s="4" t="s">
        <v>127</v>
      </c>
    </row>
    <row r="96" spans="1:9" x14ac:dyDescent="0.2">
      <c r="B96" s="4" t="s">
        <v>128</v>
      </c>
    </row>
  </sheetData>
  <mergeCells count="2">
    <mergeCell ref="D3:F3"/>
    <mergeCell ref="G1:I1"/>
  </mergeCells>
  <dataValidations count="1">
    <dataValidation type="list" allowBlank="1" showInputMessage="1" showErrorMessage="1" sqref="B6:B9 B11:B29 B31:B82 B84:B88">
      <formula1>Товары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 summaryRight="0"/>
    <pageSetUpPr autoPageBreaks="0"/>
  </sheetPr>
  <dimension ref="A2:D49"/>
  <sheetViews>
    <sheetView workbookViewId="0">
      <selection activeCell="B4" sqref="B4:B49"/>
    </sheetView>
  </sheetViews>
  <sheetFormatPr defaultColWidth="12.85546875" defaultRowHeight="10.199999999999999" x14ac:dyDescent="0.2"/>
  <cols>
    <col min="1" max="1" width="6" style="8" customWidth="1"/>
    <col min="2" max="2" width="72" style="4" customWidth="1"/>
    <col min="3" max="3" width="7.7109375" style="5" customWidth="1"/>
    <col min="4" max="4" width="15.85546875" style="58" customWidth="1"/>
    <col min="5" max="16384" width="12.85546875" style="2"/>
  </cols>
  <sheetData>
    <row r="2" spans="1:4" ht="20.399999999999999" x14ac:dyDescent="0.2">
      <c r="A2" s="19"/>
      <c r="B2" s="13" t="s">
        <v>21</v>
      </c>
      <c r="C2" s="15"/>
      <c r="D2" s="59" t="s">
        <v>115</v>
      </c>
    </row>
    <row r="3" spans="1:4" s="1" customFormat="1" x14ac:dyDescent="0.2">
      <c r="A3" s="19"/>
      <c r="B3" s="14" t="s">
        <v>0</v>
      </c>
      <c r="C3" s="16" t="s">
        <v>2</v>
      </c>
      <c r="D3" s="57"/>
    </row>
    <row r="4" spans="1:4" s="1" customFormat="1" x14ac:dyDescent="0.2">
      <c r="A4" s="19">
        <v>1</v>
      </c>
      <c r="B4" s="3" t="s">
        <v>41</v>
      </c>
      <c r="C4" s="6" t="s">
        <v>3</v>
      </c>
      <c r="D4" s="56">
        <v>0</v>
      </c>
    </row>
    <row r="5" spans="1:4" s="1" customFormat="1" x14ac:dyDescent="0.2">
      <c r="A5" s="19">
        <v>2</v>
      </c>
      <c r="B5" s="3" t="s">
        <v>42</v>
      </c>
      <c r="C5" s="6" t="s">
        <v>3</v>
      </c>
      <c r="D5" s="56">
        <v>59885</v>
      </c>
    </row>
    <row r="6" spans="1:4" s="1" customFormat="1" x14ac:dyDescent="0.2">
      <c r="A6" s="19">
        <v>3</v>
      </c>
      <c r="B6" s="3" t="s">
        <v>43</v>
      </c>
      <c r="C6" s="6" t="s">
        <v>3</v>
      </c>
      <c r="D6" s="56">
        <v>10525.599999999999</v>
      </c>
    </row>
    <row r="7" spans="1:4" s="1" customFormat="1" x14ac:dyDescent="0.2">
      <c r="A7" s="19">
        <v>4</v>
      </c>
      <c r="B7" s="3" t="s">
        <v>4</v>
      </c>
      <c r="C7" s="7" t="s">
        <v>3</v>
      </c>
      <c r="D7" s="56">
        <v>16260.4</v>
      </c>
    </row>
    <row r="8" spans="1:4" s="1" customFormat="1" ht="20.399999999999999" x14ac:dyDescent="0.2">
      <c r="A8" s="19">
        <v>5</v>
      </c>
      <c r="B8" s="3" t="s">
        <v>50</v>
      </c>
      <c r="C8" s="6" t="s">
        <v>3</v>
      </c>
      <c r="D8" s="56">
        <v>1569.3999999999999</v>
      </c>
    </row>
    <row r="9" spans="1:4" s="1" customFormat="1" ht="20.399999999999999" x14ac:dyDescent="0.2">
      <c r="A9" s="19">
        <v>6</v>
      </c>
      <c r="B9" s="3" t="s">
        <v>51</v>
      </c>
      <c r="C9" s="6" t="s">
        <v>3</v>
      </c>
      <c r="D9" s="56">
        <v>1923.3999999999999</v>
      </c>
    </row>
    <row r="10" spans="1:4" s="1" customFormat="1" ht="20.399999999999999" x14ac:dyDescent="0.2">
      <c r="A10" s="19">
        <v>7</v>
      </c>
      <c r="B10" s="3" t="s">
        <v>52</v>
      </c>
      <c r="C10" s="6" t="s">
        <v>3</v>
      </c>
      <c r="D10" s="56">
        <v>2124</v>
      </c>
    </row>
    <row r="11" spans="1:4" s="1" customFormat="1" x14ac:dyDescent="0.2">
      <c r="A11" s="19">
        <v>8</v>
      </c>
      <c r="B11" s="3" t="s">
        <v>53</v>
      </c>
      <c r="C11" s="6" t="s">
        <v>3</v>
      </c>
      <c r="D11" s="56">
        <v>2253.7999999999997</v>
      </c>
    </row>
    <row r="12" spans="1:4" s="1" customFormat="1" x14ac:dyDescent="0.2">
      <c r="A12" s="19">
        <v>9</v>
      </c>
      <c r="B12" s="3" t="s">
        <v>54</v>
      </c>
      <c r="C12" s="6" t="s">
        <v>3</v>
      </c>
      <c r="D12" s="56">
        <v>2714</v>
      </c>
    </row>
    <row r="13" spans="1:4" s="1" customFormat="1" x14ac:dyDescent="0.2">
      <c r="A13" s="19">
        <v>10</v>
      </c>
      <c r="B13" s="3" t="s">
        <v>55</v>
      </c>
      <c r="C13" s="6" t="s">
        <v>3</v>
      </c>
      <c r="D13" s="56">
        <v>7646.4</v>
      </c>
    </row>
    <row r="14" spans="1:4" s="1" customFormat="1" x14ac:dyDescent="0.2">
      <c r="A14" s="19">
        <v>11</v>
      </c>
      <c r="B14" s="3" t="s">
        <v>57</v>
      </c>
      <c r="C14" s="6" t="s">
        <v>3</v>
      </c>
      <c r="D14" s="56">
        <v>1380.6</v>
      </c>
    </row>
    <row r="15" spans="1:4" s="1" customFormat="1" x14ac:dyDescent="0.2">
      <c r="A15" s="19">
        <v>12</v>
      </c>
      <c r="B15" s="3" t="s">
        <v>56</v>
      </c>
      <c r="C15" s="6" t="s">
        <v>3</v>
      </c>
      <c r="D15" s="56">
        <v>1628.3999999999999</v>
      </c>
    </row>
    <row r="16" spans="1:4" s="1" customFormat="1" x14ac:dyDescent="0.2">
      <c r="A16" s="19">
        <v>13</v>
      </c>
      <c r="B16" s="3" t="s">
        <v>58</v>
      </c>
      <c r="C16" s="6" t="s">
        <v>3</v>
      </c>
      <c r="D16" s="56">
        <v>2159.4</v>
      </c>
    </row>
    <row r="17" spans="1:4" s="1" customFormat="1" x14ac:dyDescent="0.2">
      <c r="A17" s="19">
        <v>14</v>
      </c>
      <c r="B17" s="3" t="s">
        <v>59</v>
      </c>
      <c r="C17" s="6" t="s">
        <v>3</v>
      </c>
      <c r="D17" s="56">
        <v>2678.6</v>
      </c>
    </row>
    <row r="18" spans="1:4" s="1" customFormat="1" x14ac:dyDescent="0.2">
      <c r="A18" s="19">
        <v>15</v>
      </c>
      <c r="B18" s="3" t="s">
        <v>22</v>
      </c>
      <c r="C18" s="6" t="s">
        <v>3</v>
      </c>
      <c r="D18" s="56">
        <v>2006</v>
      </c>
    </row>
    <row r="19" spans="1:4" s="1" customFormat="1" x14ac:dyDescent="0.2">
      <c r="A19" s="19">
        <v>16</v>
      </c>
      <c r="B19" s="3" t="s">
        <v>60</v>
      </c>
      <c r="C19" s="6" t="s">
        <v>3</v>
      </c>
      <c r="D19" s="56">
        <v>3835</v>
      </c>
    </row>
    <row r="20" spans="1:4" s="1" customFormat="1" x14ac:dyDescent="0.2">
      <c r="A20" s="19">
        <v>17</v>
      </c>
      <c r="B20" s="3" t="s">
        <v>61</v>
      </c>
      <c r="C20" s="6" t="s">
        <v>3</v>
      </c>
      <c r="D20" s="56">
        <v>5239.2</v>
      </c>
    </row>
    <row r="21" spans="1:4" s="1" customFormat="1" x14ac:dyDescent="0.2">
      <c r="A21" s="19">
        <v>18</v>
      </c>
      <c r="B21" s="3" t="s">
        <v>62</v>
      </c>
      <c r="C21" s="6" t="s">
        <v>3</v>
      </c>
      <c r="D21" s="56">
        <v>8307.1999999999989</v>
      </c>
    </row>
    <row r="22" spans="1:4" s="1" customFormat="1" x14ac:dyDescent="0.2">
      <c r="A22" s="19">
        <v>19</v>
      </c>
      <c r="B22" s="23" t="s">
        <v>27</v>
      </c>
      <c r="C22" s="6" t="s">
        <v>3</v>
      </c>
      <c r="D22" s="56">
        <v>9015.1999999999989</v>
      </c>
    </row>
    <row r="23" spans="1:4" s="1" customFormat="1" x14ac:dyDescent="0.2">
      <c r="A23" s="19">
        <v>20</v>
      </c>
      <c r="B23" s="23" t="s">
        <v>26</v>
      </c>
      <c r="C23" s="6" t="s">
        <v>3</v>
      </c>
      <c r="D23" s="56">
        <v>6737.7999999999993</v>
      </c>
    </row>
    <row r="24" spans="1:4" s="1" customFormat="1" x14ac:dyDescent="0.2">
      <c r="A24" s="19">
        <v>21</v>
      </c>
      <c r="B24" s="3" t="s">
        <v>63</v>
      </c>
      <c r="C24" s="6" t="s">
        <v>3</v>
      </c>
      <c r="D24" s="56">
        <v>165.2</v>
      </c>
    </row>
    <row r="25" spans="1:4" s="1" customFormat="1" x14ac:dyDescent="0.2">
      <c r="A25" s="19">
        <v>22</v>
      </c>
      <c r="B25" s="3" t="s">
        <v>64</v>
      </c>
      <c r="C25" s="7" t="s">
        <v>3</v>
      </c>
      <c r="D25" s="56">
        <v>259.59999999999997</v>
      </c>
    </row>
    <row r="26" spans="1:4" s="1" customFormat="1" x14ac:dyDescent="0.2">
      <c r="A26" s="19">
        <v>97</v>
      </c>
      <c r="B26" s="3" t="s">
        <v>36</v>
      </c>
      <c r="C26" s="6" t="s">
        <v>3</v>
      </c>
      <c r="D26" s="56">
        <v>13540.5</v>
      </c>
    </row>
    <row r="27" spans="1:4" x14ac:dyDescent="0.2">
      <c r="A27" s="19">
        <v>98</v>
      </c>
      <c r="B27" s="3" t="s">
        <v>37</v>
      </c>
      <c r="C27" s="6" t="s">
        <v>3</v>
      </c>
      <c r="D27" s="56">
        <v>13540.5</v>
      </c>
    </row>
    <row r="28" spans="1:4" x14ac:dyDescent="0.2">
      <c r="A28" s="19">
        <v>99</v>
      </c>
      <c r="B28" s="3" t="s">
        <v>34</v>
      </c>
      <c r="C28" s="6" t="s">
        <v>3</v>
      </c>
      <c r="D28" s="56">
        <v>0</v>
      </c>
    </row>
    <row r="29" spans="1:4" x14ac:dyDescent="0.2">
      <c r="A29" s="19">
        <v>100</v>
      </c>
      <c r="B29" s="3" t="s">
        <v>80</v>
      </c>
      <c r="C29" s="6" t="s">
        <v>3</v>
      </c>
      <c r="D29" s="56">
        <v>25063.199999999997</v>
      </c>
    </row>
    <row r="30" spans="1:4" x14ac:dyDescent="0.2">
      <c r="A30" s="19">
        <v>101</v>
      </c>
      <c r="B30" s="3" t="s">
        <v>81</v>
      </c>
      <c r="C30" s="6" t="s">
        <v>3</v>
      </c>
      <c r="D30" s="56">
        <v>2312.7999999999997</v>
      </c>
    </row>
    <row r="31" spans="1:4" x14ac:dyDescent="0.2">
      <c r="A31" s="19">
        <v>102</v>
      </c>
      <c r="B31" s="3" t="s">
        <v>38</v>
      </c>
      <c r="C31" s="6" t="s">
        <v>3</v>
      </c>
      <c r="D31" s="56">
        <v>3327.6</v>
      </c>
    </row>
    <row r="32" spans="1:4" x14ac:dyDescent="0.2">
      <c r="A32" s="19">
        <v>103</v>
      </c>
      <c r="B32" s="3" t="s">
        <v>35</v>
      </c>
      <c r="C32" s="6" t="s">
        <v>3</v>
      </c>
      <c r="D32" s="56">
        <v>708</v>
      </c>
    </row>
    <row r="33" spans="1:4" x14ac:dyDescent="0.2">
      <c r="A33" s="19">
        <v>104</v>
      </c>
      <c r="B33" s="3" t="s">
        <v>39</v>
      </c>
      <c r="C33" s="6" t="s">
        <v>3</v>
      </c>
      <c r="D33" s="56">
        <v>826</v>
      </c>
    </row>
    <row r="34" spans="1:4" x14ac:dyDescent="0.2">
      <c r="A34" s="19">
        <v>105</v>
      </c>
      <c r="B34" s="3" t="s">
        <v>85</v>
      </c>
      <c r="C34" s="6" t="s">
        <v>3</v>
      </c>
      <c r="D34" s="56">
        <v>2006</v>
      </c>
    </row>
    <row r="35" spans="1:4" x14ac:dyDescent="0.2">
      <c r="A35" s="19">
        <v>106</v>
      </c>
      <c r="B35" s="3" t="s">
        <v>86</v>
      </c>
      <c r="C35" s="6" t="s">
        <v>3</v>
      </c>
      <c r="D35" s="56">
        <v>2006</v>
      </c>
    </row>
    <row r="36" spans="1:4" x14ac:dyDescent="0.2">
      <c r="A36" s="19">
        <v>107</v>
      </c>
      <c r="B36" s="3" t="s">
        <v>83</v>
      </c>
      <c r="C36" s="6" t="s">
        <v>3</v>
      </c>
      <c r="D36" s="56">
        <v>9015.1999999999989</v>
      </c>
    </row>
    <row r="37" spans="1:4" x14ac:dyDescent="0.2">
      <c r="A37" s="19">
        <v>108</v>
      </c>
      <c r="B37" s="3" t="s">
        <v>82</v>
      </c>
      <c r="C37" s="6" t="s">
        <v>3</v>
      </c>
      <c r="D37" s="56">
        <v>5947.2</v>
      </c>
    </row>
    <row r="38" spans="1:4" x14ac:dyDescent="0.2">
      <c r="A38" s="19">
        <v>109</v>
      </c>
      <c r="B38" s="3" t="s">
        <v>30</v>
      </c>
      <c r="C38" s="6" t="s">
        <v>3</v>
      </c>
      <c r="D38" s="56">
        <v>271.39999999999998</v>
      </c>
    </row>
    <row r="39" spans="1:4" x14ac:dyDescent="0.2">
      <c r="A39" s="19">
        <v>110</v>
      </c>
      <c r="B39" s="3" t="s">
        <v>31</v>
      </c>
      <c r="C39" s="6" t="s">
        <v>3</v>
      </c>
      <c r="D39" s="56">
        <v>271.39999999999998</v>
      </c>
    </row>
    <row r="40" spans="1:4" x14ac:dyDescent="0.2">
      <c r="A40" s="19">
        <v>111</v>
      </c>
      <c r="B40" s="3" t="s">
        <v>87</v>
      </c>
      <c r="C40" s="6" t="s">
        <v>3</v>
      </c>
      <c r="D40" s="56">
        <v>1274.3999999999999</v>
      </c>
    </row>
    <row r="41" spans="1:4" x14ac:dyDescent="0.2">
      <c r="A41" s="19">
        <v>112</v>
      </c>
      <c r="B41" s="3" t="s">
        <v>32</v>
      </c>
      <c r="C41" s="6" t="s">
        <v>3</v>
      </c>
      <c r="D41" s="56">
        <v>390.00179999999995</v>
      </c>
    </row>
    <row r="42" spans="1:4" ht="11.25" customHeight="1" x14ac:dyDescent="0.2">
      <c r="A42" s="19">
        <v>113</v>
      </c>
      <c r="B42" s="3" t="s">
        <v>33</v>
      </c>
      <c r="C42" s="6" t="s">
        <v>3</v>
      </c>
      <c r="D42" s="65">
        <v>390.00179999999995</v>
      </c>
    </row>
    <row r="43" spans="1:4" x14ac:dyDescent="0.2">
      <c r="A43" s="19">
        <v>114</v>
      </c>
      <c r="B43" s="3" t="s">
        <v>29</v>
      </c>
      <c r="C43" s="6" t="s">
        <v>3</v>
      </c>
      <c r="D43" s="65"/>
    </row>
    <row r="44" spans="1:4" x14ac:dyDescent="0.2">
      <c r="A44" s="19">
        <v>115</v>
      </c>
      <c r="B44" s="3" t="s">
        <v>28</v>
      </c>
      <c r="C44" s="6" t="s">
        <v>3</v>
      </c>
      <c r="D44" s="65"/>
    </row>
    <row r="45" spans="1:4" x14ac:dyDescent="0.2">
      <c r="A45" s="49">
        <v>116</v>
      </c>
      <c r="B45" s="3" t="s">
        <v>44</v>
      </c>
      <c r="C45" s="6" t="s">
        <v>3</v>
      </c>
      <c r="D45" s="56">
        <v>28556</v>
      </c>
    </row>
    <row r="46" spans="1:4" x14ac:dyDescent="0.2">
      <c r="A46" s="49">
        <v>117</v>
      </c>
      <c r="B46" s="3" t="s">
        <v>45</v>
      </c>
      <c r="C46" s="6" t="s">
        <v>3</v>
      </c>
      <c r="D46" s="56">
        <v>28556</v>
      </c>
    </row>
    <row r="47" spans="1:4" x14ac:dyDescent="0.2">
      <c r="A47" s="49">
        <v>118</v>
      </c>
      <c r="B47" s="3" t="s">
        <v>48</v>
      </c>
      <c r="C47" s="6" t="s">
        <v>3</v>
      </c>
      <c r="D47" s="56">
        <v>25653.199999999997</v>
      </c>
    </row>
    <row r="48" spans="1:4" x14ac:dyDescent="0.2">
      <c r="A48" s="49">
        <v>119</v>
      </c>
      <c r="B48" s="22" t="s">
        <v>84</v>
      </c>
      <c r="C48" s="19" t="s">
        <v>3</v>
      </c>
      <c r="D48" s="56">
        <v>0</v>
      </c>
    </row>
    <row r="49" spans="1:4" ht="20.399999999999999" x14ac:dyDescent="0.2">
      <c r="A49" s="49">
        <v>120</v>
      </c>
      <c r="B49" s="24" t="s">
        <v>49</v>
      </c>
      <c r="C49" s="6" t="s">
        <v>3</v>
      </c>
      <c r="D49" s="56">
        <v>8861.7999999999993</v>
      </c>
    </row>
  </sheetData>
  <mergeCells count="1">
    <mergeCell ref="D42:D44"/>
  </mergeCells>
  <pageMargins left="0.75" right="0.75" top="1" bottom="1" header="0.5" footer="0.5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89"/>
  <sheetViews>
    <sheetView topLeftCell="A30" workbookViewId="0">
      <selection activeCell="C32" sqref="C32:C89"/>
    </sheetView>
  </sheetViews>
  <sheetFormatPr defaultRowHeight="10.199999999999999" x14ac:dyDescent="0.2"/>
  <cols>
    <col min="1" max="1" width="4.7109375" customWidth="1"/>
    <col min="2" max="2" width="6.42578125" customWidth="1"/>
    <col min="3" max="3" width="58.28515625" customWidth="1"/>
    <col min="5" max="5" width="7.42578125" style="25" customWidth="1"/>
    <col min="6" max="6" width="10.42578125" style="25" customWidth="1"/>
  </cols>
  <sheetData>
    <row r="1" spans="3:8" hidden="1" x14ac:dyDescent="0.2">
      <c r="C1" s="3" t="s">
        <v>36</v>
      </c>
      <c r="D1" s="6" t="s">
        <v>3</v>
      </c>
      <c r="E1" s="9">
        <v>1</v>
      </c>
      <c r="F1" s="9"/>
      <c r="G1" s="9">
        <v>1</v>
      </c>
      <c r="H1" s="25" t="e">
        <f>#REF!-G1</f>
        <v>#REF!</v>
      </c>
    </row>
    <row r="2" spans="3:8" hidden="1" x14ac:dyDescent="0.2">
      <c r="C2" s="3" t="s">
        <v>37</v>
      </c>
      <c r="D2" s="6" t="s">
        <v>3</v>
      </c>
      <c r="E2" s="9">
        <v>1</v>
      </c>
      <c r="F2" s="9"/>
      <c r="G2" s="9">
        <v>1</v>
      </c>
      <c r="H2" s="25" t="e">
        <f>#REF!-G2</f>
        <v>#REF!</v>
      </c>
    </row>
    <row r="3" spans="3:8" hidden="1" x14ac:dyDescent="0.2">
      <c r="C3" s="3" t="s">
        <v>34</v>
      </c>
      <c r="D3" s="6" t="s">
        <v>3</v>
      </c>
      <c r="E3" s="9">
        <v>2</v>
      </c>
      <c r="F3" s="9"/>
      <c r="G3">
        <v>0</v>
      </c>
      <c r="H3" s="25" t="e">
        <f>#REF!-G3</f>
        <v>#REF!</v>
      </c>
    </row>
    <row r="4" spans="3:8" hidden="1" x14ac:dyDescent="0.2">
      <c r="C4" s="3" t="s">
        <v>80</v>
      </c>
      <c r="D4" s="6" t="s">
        <v>3</v>
      </c>
      <c r="E4" s="9">
        <v>2</v>
      </c>
      <c r="F4" s="9"/>
      <c r="G4" s="9">
        <v>2</v>
      </c>
      <c r="H4" s="25" t="e">
        <f>#REF!-G4</f>
        <v>#REF!</v>
      </c>
    </row>
    <row r="5" spans="3:8" hidden="1" x14ac:dyDescent="0.2">
      <c r="C5" s="3" t="s">
        <v>81</v>
      </c>
      <c r="D5" s="6" t="s">
        <v>3</v>
      </c>
      <c r="E5" s="9">
        <v>2</v>
      </c>
      <c r="F5" s="9"/>
      <c r="G5" s="9">
        <v>2</v>
      </c>
      <c r="H5" s="25" t="e">
        <f>#REF!-G5</f>
        <v>#REF!</v>
      </c>
    </row>
    <row r="6" spans="3:8" hidden="1" x14ac:dyDescent="0.2">
      <c r="C6" s="3" t="s">
        <v>38</v>
      </c>
      <c r="D6" s="6" t="s">
        <v>3</v>
      </c>
      <c r="E6" s="9">
        <v>3</v>
      </c>
      <c r="F6" s="9">
        <v>1</v>
      </c>
      <c r="G6" s="9">
        <v>2</v>
      </c>
      <c r="H6" s="25" t="e">
        <f>#REF!-G6</f>
        <v>#REF!</v>
      </c>
    </row>
    <row r="7" spans="3:8" hidden="1" x14ac:dyDescent="0.2">
      <c r="C7" s="3" t="s">
        <v>35</v>
      </c>
      <c r="D7" s="6" t="s">
        <v>3</v>
      </c>
      <c r="E7" s="9">
        <v>3</v>
      </c>
      <c r="F7" s="9">
        <v>1</v>
      </c>
      <c r="G7" s="30">
        <v>0</v>
      </c>
      <c r="H7" s="25" t="e">
        <f>#REF!-G7</f>
        <v>#REF!</v>
      </c>
    </row>
    <row r="8" spans="3:8" hidden="1" x14ac:dyDescent="0.2">
      <c r="C8" s="3" t="s">
        <v>39</v>
      </c>
      <c r="D8" s="6" t="s">
        <v>3</v>
      </c>
      <c r="E8" s="9">
        <v>3</v>
      </c>
      <c r="F8" s="9">
        <v>1</v>
      </c>
      <c r="G8" s="9">
        <v>1</v>
      </c>
      <c r="H8" s="25" t="e">
        <f>#REF!-G8</f>
        <v>#REF!</v>
      </c>
    </row>
    <row r="9" spans="3:8" hidden="1" x14ac:dyDescent="0.2">
      <c r="C9" s="3" t="s">
        <v>85</v>
      </c>
      <c r="D9" s="6" t="s">
        <v>3</v>
      </c>
      <c r="E9" s="9">
        <v>1</v>
      </c>
      <c r="F9" s="9">
        <v>0</v>
      </c>
      <c r="G9" s="9">
        <v>1</v>
      </c>
      <c r="H9" s="25" t="e">
        <f>#REF!-G9</f>
        <v>#REF!</v>
      </c>
    </row>
    <row r="10" spans="3:8" hidden="1" x14ac:dyDescent="0.2">
      <c r="C10" s="3" t="s">
        <v>86</v>
      </c>
      <c r="D10" s="6" t="s">
        <v>3</v>
      </c>
      <c r="E10" s="9">
        <v>1</v>
      </c>
      <c r="F10" s="9">
        <v>1</v>
      </c>
      <c r="G10" s="9">
        <v>2</v>
      </c>
      <c r="H10" s="25" t="e">
        <f>#REF!-G10</f>
        <v>#REF!</v>
      </c>
    </row>
    <row r="11" spans="3:8" hidden="1" x14ac:dyDescent="0.2">
      <c r="C11" s="3" t="s">
        <v>83</v>
      </c>
      <c r="D11" s="6" t="s">
        <v>3</v>
      </c>
      <c r="E11" s="9">
        <v>1</v>
      </c>
      <c r="F11" s="9">
        <v>1</v>
      </c>
      <c r="G11" s="9">
        <v>2</v>
      </c>
      <c r="H11" s="25" t="e">
        <f>#REF!-G11</f>
        <v>#REF!</v>
      </c>
    </row>
    <row r="12" spans="3:8" hidden="1" x14ac:dyDescent="0.2">
      <c r="C12" s="3" t="s">
        <v>82</v>
      </c>
      <c r="D12" s="6" t="s">
        <v>3</v>
      </c>
      <c r="E12" s="9">
        <v>1</v>
      </c>
      <c r="F12" s="9">
        <v>1</v>
      </c>
      <c r="G12" s="9">
        <v>2</v>
      </c>
      <c r="H12" s="25" t="e">
        <f>#REF!-G12</f>
        <v>#REF!</v>
      </c>
    </row>
    <row r="13" spans="3:8" hidden="1" x14ac:dyDescent="0.2">
      <c r="C13" s="3" t="s">
        <v>30</v>
      </c>
      <c r="D13" s="6" t="s">
        <v>3</v>
      </c>
      <c r="E13" s="9">
        <v>7</v>
      </c>
      <c r="F13" s="9">
        <v>7</v>
      </c>
      <c r="G13" s="9">
        <v>24</v>
      </c>
      <c r="H13" s="25" t="e">
        <f>#REF!-G13</f>
        <v>#REF!</v>
      </c>
    </row>
    <row r="14" spans="3:8" hidden="1" x14ac:dyDescent="0.2">
      <c r="C14" s="3" t="s">
        <v>31</v>
      </c>
      <c r="D14" s="6" t="s">
        <v>3</v>
      </c>
      <c r="E14" s="9">
        <v>10</v>
      </c>
      <c r="F14" s="9">
        <v>10</v>
      </c>
      <c r="G14" s="9">
        <v>22</v>
      </c>
      <c r="H14" s="25" t="e">
        <f>#REF!-G14</f>
        <v>#REF!</v>
      </c>
    </row>
    <row r="15" spans="3:8" hidden="1" x14ac:dyDescent="0.2">
      <c r="C15" s="3" t="s">
        <v>87</v>
      </c>
      <c r="D15" s="6" t="s">
        <v>3</v>
      </c>
      <c r="E15" s="9">
        <v>1</v>
      </c>
      <c r="F15" s="9">
        <v>1</v>
      </c>
      <c r="G15" s="29">
        <v>0</v>
      </c>
      <c r="H15" s="25" t="e">
        <f>#REF!-G15</f>
        <v>#REF!</v>
      </c>
    </row>
    <row r="16" spans="3:8" hidden="1" x14ac:dyDescent="0.2">
      <c r="C16" s="3" t="s">
        <v>32</v>
      </c>
      <c r="D16" s="6" t="s">
        <v>3</v>
      </c>
      <c r="E16" s="9">
        <v>11</v>
      </c>
      <c r="F16" s="9">
        <v>11</v>
      </c>
      <c r="G16" s="9">
        <v>22</v>
      </c>
      <c r="H16" s="25" t="e">
        <f>#REF!-G16</f>
        <v>#REF!</v>
      </c>
    </row>
    <row r="17" spans="1:8" hidden="1" x14ac:dyDescent="0.2">
      <c r="C17" s="3" t="s">
        <v>33</v>
      </c>
      <c r="D17" s="6" t="s">
        <v>3</v>
      </c>
      <c r="E17" s="9">
        <v>3</v>
      </c>
      <c r="F17" s="9">
        <v>3</v>
      </c>
      <c r="G17" s="9">
        <v>12</v>
      </c>
      <c r="H17" s="25" t="e">
        <f>#REF!-G17</f>
        <v>#REF!</v>
      </c>
    </row>
    <row r="18" spans="1:8" hidden="1" x14ac:dyDescent="0.2">
      <c r="C18" s="3" t="s">
        <v>29</v>
      </c>
      <c r="D18" s="6" t="s">
        <v>3</v>
      </c>
      <c r="E18" s="9">
        <v>3</v>
      </c>
      <c r="F18" s="9">
        <v>3</v>
      </c>
      <c r="G18" s="9">
        <v>12</v>
      </c>
      <c r="H18" s="25" t="e">
        <f>#REF!-G18</f>
        <v>#REF!</v>
      </c>
    </row>
    <row r="19" spans="1:8" hidden="1" x14ac:dyDescent="0.2">
      <c r="C19" s="3" t="s">
        <v>28</v>
      </c>
      <c r="D19" s="6" t="s">
        <v>3</v>
      </c>
      <c r="E19" s="9">
        <v>3</v>
      </c>
      <c r="F19" s="9">
        <v>3</v>
      </c>
      <c r="G19" s="9">
        <v>24</v>
      </c>
      <c r="H19" s="25" t="e">
        <f>#REF!-G19</f>
        <v>#REF!</v>
      </c>
    </row>
    <row r="20" spans="1:8" hidden="1" x14ac:dyDescent="0.2"/>
    <row r="21" spans="1:8" hidden="1" x14ac:dyDescent="0.2"/>
    <row r="22" spans="1:8" hidden="1" x14ac:dyDescent="0.2"/>
    <row r="23" spans="1:8" hidden="1" x14ac:dyDescent="0.2">
      <c r="G23" s="9">
        <v>4</v>
      </c>
    </row>
    <row r="24" spans="1:8" hidden="1" x14ac:dyDescent="0.2"/>
    <row r="25" spans="1:8" hidden="1" x14ac:dyDescent="0.2">
      <c r="G25" s="9">
        <v>1</v>
      </c>
    </row>
    <row r="26" spans="1:8" hidden="1" x14ac:dyDescent="0.2">
      <c r="G26" s="9">
        <v>22</v>
      </c>
    </row>
    <row r="27" spans="1:8" hidden="1" x14ac:dyDescent="0.2"/>
    <row r="28" spans="1:8" hidden="1" x14ac:dyDescent="0.2">
      <c r="G28" s="9">
        <v>12</v>
      </c>
    </row>
    <row r="29" spans="1:8" hidden="1" x14ac:dyDescent="0.2"/>
    <row r="31" spans="1:8" s="27" customFormat="1" x14ac:dyDescent="0.2">
      <c r="A31" s="47" t="s">
        <v>116</v>
      </c>
      <c r="B31" s="47" t="s">
        <v>129</v>
      </c>
      <c r="C31" s="47" t="s">
        <v>130</v>
      </c>
      <c r="D31" s="47" t="s">
        <v>131</v>
      </c>
      <c r="E31" s="48" t="s">
        <v>132</v>
      </c>
      <c r="F31" s="11" t="s">
        <v>133</v>
      </c>
    </row>
    <row r="32" spans="1:8" x14ac:dyDescent="0.2">
      <c r="A32" s="44">
        <f>[1]TDSheet!B28</f>
        <v>1</v>
      </c>
      <c r="B32" s="50">
        <f>ЗАКАЗ!A64</f>
        <v>97</v>
      </c>
      <c r="C32" s="53" t="str">
        <f>[1]TDSheet!D28</f>
        <v>Вычислитель КАРАТ 307- 4V4T4P (RS-485, С)</v>
      </c>
      <c r="D32" s="54" t="str">
        <f>[1]TDSheet!S28</f>
        <v>шт</v>
      </c>
      <c r="E32" s="50">
        <f>[1]TDSheet!P28</f>
        <v>1</v>
      </c>
      <c r="F32" s="55">
        <f>[1]TDSheet!U28</f>
        <v>14900</v>
      </c>
    </row>
    <row r="33" spans="1:6" x14ac:dyDescent="0.2">
      <c r="A33" s="44">
        <f>[1]TDSheet!B29</f>
        <v>2</v>
      </c>
      <c r="B33" s="50">
        <f>ЗАКАЗ!A65</f>
        <v>98</v>
      </c>
      <c r="C33" s="53" t="str">
        <f>[1]TDSheet!D29</f>
        <v>Вычислитель КАРАТ 307- 6V6T6P (RS-485, С)</v>
      </c>
      <c r="D33" s="54" t="str">
        <f>[1]TDSheet!S29</f>
        <v>шт</v>
      </c>
      <c r="E33" s="50">
        <f>[1]TDSheet!P29</f>
        <v>1</v>
      </c>
      <c r="F33" s="55">
        <f>[1]TDSheet!U29</f>
        <v>16900</v>
      </c>
    </row>
    <row r="34" spans="1:6" x14ac:dyDescent="0.2">
      <c r="A34" s="44">
        <f>[1]TDSheet!B30</f>
        <v>3</v>
      </c>
      <c r="B34" s="50">
        <f>ЗАКАЗ!A66</f>
        <v>99</v>
      </c>
      <c r="C34" s="53" t="str">
        <f>[1]TDSheet!D30</f>
        <v>Блок питания 10ВР220-24Д (10Вт, 0,25А)</v>
      </c>
      <c r="D34" s="54" t="str">
        <f>[1]TDSheet!S30</f>
        <v>шт</v>
      </c>
      <c r="E34" s="50">
        <f>[1]TDSheet!P30</f>
        <v>2</v>
      </c>
      <c r="F34" s="55">
        <f>[1]TDSheet!U30</f>
        <v>850</v>
      </c>
    </row>
    <row r="35" spans="1:6" x14ac:dyDescent="0.2">
      <c r="A35" s="44">
        <f>[1]TDSheet!B31</f>
        <v>4</v>
      </c>
      <c r="B35" s="50">
        <f>ЗАКАЗ!A67</f>
        <v>100</v>
      </c>
      <c r="C35" s="53" t="str">
        <f>[1]TDSheet!D31</f>
        <v>Расходомер - счетчик электромагнитный Карат-551-100</v>
      </c>
      <c r="D35" s="54" t="str">
        <f>[1]TDSheet!S31</f>
        <v>шт</v>
      </c>
      <c r="E35" s="50">
        <f>[1]TDSheet!P31</f>
        <v>2</v>
      </c>
      <c r="F35" s="55">
        <f>[1]TDSheet!U31</f>
        <v>26000</v>
      </c>
    </row>
    <row r="36" spans="1:6" x14ac:dyDescent="0.2">
      <c r="A36" s="44">
        <f>[1]TDSheet!B32</f>
        <v>5</v>
      </c>
      <c r="B36" s="50">
        <f>ЗАКАЗ!A69</f>
        <v>102</v>
      </c>
      <c r="C36" s="53" t="str">
        <f>[1]TDSheet!D32</f>
        <v>Датчик давления Карат-СДВ 2,5-1,6-1,0</v>
      </c>
      <c r="D36" s="54" t="str">
        <f>[1]TDSheet!S32</f>
        <v>шт</v>
      </c>
      <c r="E36" s="50">
        <f>[1]TDSheet!P32</f>
        <v>4</v>
      </c>
      <c r="F36" s="55">
        <f>[1]TDSheet!U32</f>
        <v>2650</v>
      </c>
    </row>
    <row r="37" spans="1:6" x14ac:dyDescent="0.2">
      <c r="A37" s="44">
        <f>[1]TDSheet!B33</f>
        <v>6</v>
      </c>
      <c r="B37" s="50">
        <f>ЗАКАЗ!A70</f>
        <v>103</v>
      </c>
      <c r="C37" s="53" t="str">
        <f>[1]TDSheet!D33</f>
        <v>Блок питания 5ВР220-124Д (1-канал 0,035А)</v>
      </c>
      <c r="D37" s="54" t="str">
        <f>[1]TDSheet!S33</f>
        <v>шт</v>
      </c>
      <c r="E37" s="50">
        <f>[1]TDSheet!P33</f>
        <v>4</v>
      </c>
      <c r="F37" s="55">
        <f>[1]TDSheet!U33</f>
        <v>570</v>
      </c>
    </row>
    <row r="38" spans="1:6" x14ac:dyDescent="0.2">
      <c r="A38" s="44">
        <f>[1]TDSheet!B34</f>
        <v>7</v>
      </c>
      <c r="B38" s="50">
        <f>ЗАКАЗ!A71</f>
        <v>104</v>
      </c>
      <c r="C38" s="53" t="str">
        <f>[1]TDSheet!D34</f>
        <v>Устройство отборное 1,6-225У с краном 11б18бк (1,6МПа 225С)</v>
      </c>
      <c r="D38" s="54" t="str">
        <f>[1]TDSheet!S34</f>
        <v>шт</v>
      </c>
      <c r="E38" s="50">
        <f>[1]TDSheet!P34</f>
        <v>4</v>
      </c>
      <c r="F38" s="55">
        <f>[1]TDSheet!U34</f>
        <v>530</v>
      </c>
    </row>
    <row r="39" spans="1:6" x14ac:dyDescent="0.2">
      <c r="A39" s="44">
        <f>[1]TDSheet!B35</f>
        <v>8</v>
      </c>
      <c r="B39" s="50">
        <f>ЗАКАЗ!A72</f>
        <v>105</v>
      </c>
      <c r="C39" s="53" t="str">
        <f>[1]TDSheet!D35</f>
        <v>Комплект термопреобраз. КТПТР-01-100</v>
      </c>
      <c r="D39" s="54" t="str">
        <f>[1]TDSheet!S35</f>
        <v>шт</v>
      </c>
      <c r="E39" s="50">
        <f>[1]TDSheet!P35</f>
        <v>1</v>
      </c>
      <c r="F39" s="55">
        <f>[1]TDSheet!U35</f>
        <v>1810</v>
      </c>
    </row>
    <row r="40" spans="1:6" x14ac:dyDescent="0.2">
      <c r="A40" s="44">
        <f>[1]TDSheet!B36</f>
        <v>9</v>
      </c>
      <c r="B40" s="66">
        <f>ЗАКАЗ!A73</f>
        <v>106</v>
      </c>
      <c r="C40" s="53" t="str">
        <f>[1]TDSheet!D36</f>
        <v>Комплект термопреобраз. КТПТР-01-60</v>
      </c>
      <c r="D40" s="54" t="str">
        <f>[1]TDSheet!S36</f>
        <v>шт</v>
      </c>
      <c r="E40" s="50">
        <f>[1]TDSheet!P36</f>
        <v>2</v>
      </c>
      <c r="F40" s="55">
        <f>[1]TDSheet!U36</f>
        <v>1810</v>
      </c>
    </row>
    <row r="41" spans="1:6" x14ac:dyDescent="0.2">
      <c r="A41" s="44">
        <f>[1]TDSheet!B37</f>
        <v>10</v>
      </c>
      <c r="B41" s="66"/>
      <c r="C41" s="53" t="str">
        <f>[1]TDSheet!D37</f>
        <v>Бобышка М20*1,5</v>
      </c>
      <c r="D41" s="54" t="str">
        <f>[1]TDSheet!S37</f>
        <v>шт</v>
      </c>
      <c r="E41" s="50">
        <f>[1]TDSheet!P37</f>
        <v>6</v>
      </c>
      <c r="F41" s="55">
        <f>[1]TDSheet!U37</f>
        <v>60</v>
      </c>
    </row>
    <row r="42" spans="1:6" x14ac:dyDescent="0.2">
      <c r="A42" s="44">
        <f>[1]TDSheet!B38</f>
        <v>11</v>
      </c>
      <c r="B42" s="66"/>
      <c r="C42" s="53" t="str">
        <f>[1]TDSheet!D38</f>
        <v>Гильза L-100</v>
      </c>
      <c r="D42" s="54" t="str">
        <f>[1]TDSheet!S38</f>
        <v>шт</v>
      </c>
      <c r="E42" s="50">
        <f>[1]TDSheet!P38</f>
        <v>2</v>
      </c>
      <c r="F42" s="55">
        <f>[1]TDSheet!U38</f>
        <v>200</v>
      </c>
    </row>
    <row r="43" spans="1:6" x14ac:dyDescent="0.2">
      <c r="A43" s="44">
        <f>[1]TDSheet!B39</f>
        <v>12</v>
      </c>
      <c r="B43" s="66"/>
      <c r="C43" s="53" t="str">
        <f>[1]TDSheet!D39</f>
        <v>Гильза L-60</v>
      </c>
      <c r="D43" s="54" t="str">
        <f>[1]TDSheet!S39</f>
        <v>шт</v>
      </c>
      <c r="E43" s="50">
        <f>[1]TDSheet!P39</f>
        <v>4</v>
      </c>
      <c r="F43" s="55">
        <f>[1]TDSheet!U39</f>
        <v>200</v>
      </c>
    </row>
    <row r="44" spans="1:6" x14ac:dyDescent="0.2">
      <c r="A44" s="44">
        <f>[1]TDSheet!B40</f>
        <v>13</v>
      </c>
      <c r="B44" s="66">
        <f>ЗАКАЗ!A75</f>
        <v>108</v>
      </c>
      <c r="C44" s="53" t="str">
        <f>[1]TDSheet!D40</f>
        <v>Счетчик холодной воды ВСХНд-40 без присоединителей</v>
      </c>
      <c r="D44" s="54" t="str">
        <f>[1]TDSheet!S40</f>
        <v>шт</v>
      </c>
      <c r="E44" s="50">
        <f>[1]TDSheet!P40</f>
        <v>4</v>
      </c>
      <c r="F44" s="55">
        <f>[1]TDSheet!U40</f>
        <v>5971.68</v>
      </c>
    </row>
    <row r="45" spans="1:6" x14ac:dyDescent="0.2">
      <c r="A45" s="44">
        <f>[1]TDSheet!B41</f>
        <v>14</v>
      </c>
      <c r="B45" s="66"/>
      <c r="C45" s="53" t="str">
        <f>[1]TDSheet!D41</f>
        <v>Комплект присоединителей Ду40</v>
      </c>
      <c r="D45" s="54" t="str">
        <f>[1]TDSheet!S41</f>
        <v>к-т</v>
      </c>
      <c r="E45" s="50">
        <f>[1]TDSheet!P41</f>
        <v>4</v>
      </c>
      <c r="F45" s="55">
        <f>[1]TDSheet!U41</f>
        <v>1139.76</v>
      </c>
    </row>
    <row r="46" spans="1:6" x14ac:dyDescent="0.2">
      <c r="A46" s="44">
        <f>[1]TDSheet!B42</f>
        <v>15</v>
      </c>
      <c r="B46" s="50">
        <f>ЗАКАЗ!A76</f>
        <v>109</v>
      </c>
      <c r="C46" s="53" t="str">
        <f>[1]TDSheet!D42</f>
        <v>Манометр ТМ-510Р-М2 10кгс/cм2 d100, 1,5  M20x1,5</v>
      </c>
      <c r="D46" s="54" t="str">
        <f>[1]TDSheet!S42</f>
        <v>шт</v>
      </c>
      <c r="E46" s="50">
        <f>[1]TDSheet!P42</f>
        <v>14</v>
      </c>
      <c r="F46" s="55">
        <f>[1]TDSheet!U42</f>
        <v>345</v>
      </c>
    </row>
    <row r="47" spans="1:6" x14ac:dyDescent="0.2">
      <c r="A47" s="44">
        <f>[1]TDSheet!B43</f>
        <v>16</v>
      </c>
      <c r="B47" s="50">
        <f>ЗАКАЗ!A77</f>
        <v>110</v>
      </c>
      <c r="C47" s="53" t="str">
        <f>[1]TDSheet!D43</f>
        <v>Манометр ТМ-510Р-М2 16кгс/cм2 d100, 1,5  M20x1,5</v>
      </c>
      <c r="D47" s="54" t="str">
        <f>[1]TDSheet!S43</f>
        <v>шт</v>
      </c>
      <c r="E47" s="50">
        <f>[1]TDSheet!P43</f>
        <v>20</v>
      </c>
      <c r="F47" s="55">
        <f>[1]TDSheet!U43</f>
        <v>345</v>
      </c>
    </row>
    <row r="48" spans="1:6" x14ac:dyDescent="0.2">
      <c r="A48" s="44">
        <f>[1]TDSheet!B44</f>
        <v>17</v>
      </c>
      <c r="B48" s="66">
        <f>ЗАКАЗ!A79</f>
        <v>112</v>
      </c>
      <c r="C48" s="53" t="str">
        <f>[1]TDSheet!D44</f>
        <v>Термометр БТ31.21 (0-160), D63, L=64мм, 2,5  G1/2"</v>
      </c>
      <c r="D48" s="54" t="str">
        <f>[1]TDSheet!S44</f>
        <v>шт</v>
      </c>
      <c r="E48" s="50">
        <f>[1]TDSheet!P44</f>
        <v>22</v>
      </c>
      <c r="F48" s="55">
        <f>[1]TDSheet!U44</f>
        <v>390</v>
      </c>
    </row>
    <row r="49" spans="1:6" x14ac:dyDescent="0.2">
      <c r="A49" s="44">
        <f>[1]TDSheet!B45</f>
        <v>18</v>
      </c>
      <c r="B49" s="66"/>
      <c r="C49" s="53" t="str">
        <f>[1]TDSheet!D45</f>
        <v>Бобышка для гильзы G1/2</v>
      </c>
      <c r="D49" s="54" t="str">
        <f>[1]TDSheet!S45</f>
        <v>шт</v>
      </c>
      <c r="E49" s="50">
        <f>[1]TDSheet!P45</f>
        <v>22</v>
      </c>
      <c r="F49" s="55">
        <f>[1]TDSheet!U45</f>
        <v>60</v>
      </c>
    </row>
    <row r="50" spans="1:6" x14ac:dyDescent="0.2">
      <c r="A50" s="44">
        <f>[1]TDSheet!B46</f>
        <v>19</v>
      </c>
      <c r="B50" s="50">
        <f>ЗАКАЗ!A80</f>
        <v>113</v>
      </c>
      <c r="C50" s="53" t="str">
        <f>[1]TDSheet!D46</f>
        <v>Термометр ТТЖ (0 +150) погр. часть 66 мм</v>
      </c>
      <c r="D50" s="54" t="str">
        <f>[1]TDSheet!S46</f>
        <v>шт</v>
      </c>
      <c r="E50" s="50">
        <f>[1]TDSheet!P46</f>
        <v>6</v>
      </c>
      <c r="F50" s="55">
        <f>[1]TDSheet!U46</f>
        <v>140</v>
      </c>
    </row>
    <row r="51" spans="1:6" x14ac:dyDescent="0.2">
      <c r="A51" s="44">
        <f>[1]TDSheet!B47</f>
        <v>20</v>
      </c>
      <c r="B51" s="50">
        <f>ЗАКАЗ!A81</f>
        <v>114</v>
      </c>
      <c r="C51" s="53" t="str">
        <f>[1]TDSheet!D47</f>
        <v>Оправа защитная 2П-285-66</v>
      </c>
      <c r="D51" s="54" t="str">
        <f>[1]TDSheet!S47</f>
        <v>шт</v>
      </c>
      <c r="E51" s="50">
        <f>[1]TDSheet!P47</f>
        <v>6</v>
      </c>
      <c r="F51" s="55">
        <f>[1]TDSheet!U47</f>
        <v>170</v>
      </c>
    </row>
    <row r="52" spans="1:6" x14ac:dyDescent="0.2">
      <c r="A52" s="44">
        <f>[1]TDSheet!B48</f>
        <v>21</v>
      </c>
      <c r="B52" s="50">
        <f>ЗАКАЗ!A82</f>
        <v>115</v>
      </c>
      <c r="C52" s="53" t="str">
        <f>[1]TDSheet!D48</f>
        <v>Бобышка для защитной оправы М27х2 35мм</v>
      </c>
      <c r="D52" s="54" t="str">
        <f>[1]TDSheet!S48</f>
        <v>шт</v>
      </c>
      <c r="E52" s="50">
        <f>[1]TDSheet!P48</f>
        <v>6</v>
      </c>
      <c r="F52" s="55">
        <f>[1]TDSheet!U48</f>
        <v>120</v>
      </c>
    </row>
    <row r="53" spans="1:6" x14ac:dyDescent="0.2">
      <c r="A53" s="44">
        <f>[1]TDSheet!B49</f>
        <v>22</v>
      </c>
      <c r="B53" s="50">
        <f>ЗАКАЗ!A74</f>
        <v>107</v>
      </c>
      <c r="C53" s="53" t="str">
        <f>[1]TDSheet!D49</f>
        <v>Счетчик горячей воды ВСТН-50 фланц. исп.</v>
      </c>
      <c r="D53" s="54" t="str">
        <f>[1]TDSheet!S49</f>
        <v>шт</v>
      </c>
      <c r="E53" s="50">
        <f>[1]TDSheet!P49</f>
        <v>2</v>
      </c>
      <c r="F53" s="55">
        <f>[1]TDSheet!U49</f>
        <v>11018.26</v>
      </c>
    </row>
    <row r="54" spans="1:6" x14ac:dyDescent="0.2">
      <c r="A54" s="44">
        <f>[1]TDSheet!B50</f>
        <v>23</v>
      </c>
      <c r="B54" s="50">
        <f>ЗАКАЗ!A11</f>
        <v>5</v>
      </c>
      <c r="C54" s="53" t="str">
        <f>[1]TDSheet!D50</f>
        <v>Затвор диск.пов. Genebre S.A. 2103-09 Ду50 Ру16</v>
      </c>
      <c r="D54" s="54" t="str">
        <f>[1]TDSheet!S50</f>
        <v>шт</v>
      </c>
      <c r="E54" s="50">
        <f>[1]TDSheet!P50</f>
        <v>4</v>
      </c>
      <c r="F54" s="55">
        <f>[1]TDSheet!U50</f>
        <v>1634.99</v>
      </c>
    </row>
    <row r="55" spans="1:6" x14ac:dyDescent="0.2">
      <c r="A55" s="44">
        <f>[1]TDSheet!B51</f>
        <v>24</v>
      </c>
      <c r="B55" s="50">
        <f>ЗАКАЗ!A12</f>
        <v>6</v>
      </c>
      <c r="C55" s="53" t="str">
        <f>[1]TDSheet!D51</f>
        <v>Затвор диск.пов. Genebre S.A. 2103-10 Ду65 Ру16</v>
      </c>
      <c r="D55" s="54" t="str">
        <f>[1]TDSheet!S51</f>
        <v>шт</v>
      </c>
      <c r="E55" s="50">
        <f>[1]TDSheet!P51</f>
        <v>2</v>
      </c>
      <c r="F55" s="55">
        <f>[1]TDSheet!U51</f>
        <v>2008.83</v>
      </c>
    </row>
    <row r="56" spans="1:6" x14ac:dyDescent="0.2">
      <c r="A56" s="44">
        <f>[1]TDSheet!B52</f>
        <v>25</v>
      </c>
      <c r="B56" s="50">
        <f>ЗАКАЗ!A13</f>
        <v>7</v>
      </c>
      <c r="C56" s="53" t="str">
        <f>[1]TDSheet!D52</f>
        <v>Затвор диск.пов. Genebre S.A. 2103-11 Ду80 Ру16</v>
      </c>
      <c r="D56" s="54" t="str">
        <f>[1]TDSheet!S52</f>
        <v>шт</v>
      </c>
      <c r="E56" s="50">
        <f>[1]TDSheet!P52</f>
        <v>12</v>
      </c>
      <c r="F56" s="55">
        <f>[1]TDSheet!U52</f>
        <v>2221.9699999999998</v>
      </c>
    </row>
    <row r="57" spans="1:6" x14ac:dyDescent="0.2">
      <c r="A57" s="44">
        <f>[1]TDSheet!B53</f>
        <v>26</v>
      </c>
      <c r="B57" s="50">
        <f>ЗАКАЗ!A14</f>
        <v>8</v>
      </c>
      <c r="C57" s="53" t="str">
        <f>[1]TDSheet!D53</f>
        <v>Затвор диск.пов. Genebre S.A. 2103-12 Ду100 Ру16</v>
      </c>
      <c r="D57" s="54" t="str">
        <f>[1]TDSheet!S53</f>
        <v>шт</v>
      </c>
      <c r="E57" s="50">
        <f>[1]TDSheet!P53</f>
        <v>14</v>
      </c>
      <c r="F57" s="55">
        <f>[1]TDSheet!U53</f>
        <v>2447.0700000000002</v>
      </c>
    </row>
    <row r="58" spans="1:6" x14ac:dyDescent="0.2">
      <c r="A58" s="44">
        <f>[1]TDSheet!B54</f>
        <v>27</v>
      </c>
      <c r="B58" s="50">
        <f>ЗАКАЗ!A15</f>
        <v>9</v>
      </c>
      <c r="C58" s="53" t="str">
        <f>[1]TDSheet!D54</f>
        <v>Затвор диск.пов. Genebre S.A. 2103-13 Ду125 Ру16</v>
      </c>
      <c r="D58" s="54" t="str">
        <f>[1]TDSheet!S54</f>
        <v>шт</v>
      </c>
      <c r="E58" s="50">
        <f>[1]TDSheet!P54</f>
        <v>4</v>
      </c>
      <c r="F58" s="55">
        <f>[1]TDSheet!U54</f>
        <v>2955.97</v>
      </c>
    </row>
    <row r="59" spans="1:6" x14ac:dyDescent="0.2">
      <c r="A59" s="44">
        <f>[1]TDSheet!B55</f>
        <v>28</v>
      </c>
      <c r="B59" s="50">
        <f>ЗАКАЗ!A17</f>
        <v>11</v>
      </c>
      <c r="C59" s="53" t="str">
        <f>[1]TDSheet!D55</f>
        <v>Клапан обрат.дисковый.GENEBRE 2415-09 Ду 50</v>
      </c>
      <c r="D59" s="54" t="str">
        <f>[1]TDSheet!S55</f>
        <v>шт</v>
      </c>
      <c r="E59" s="50">
        <f>[1]TDSheet!P55</f>
        <v>2</v>
      </c>
      <c r="F59" s="55">
        <f>[1]TDSheet!U55</f>
        <v>2283.5100000000002</v>
      </c>
    </row>
    <row r="60" spans="1:6" x14ac:dyDescent="0.2">
      <c r="A60" s="44">
        <f>[1]TDSheet!B56</f>
        <v>29</v>
      </c>
      <c r="B60" s="50">
        <f>ЗАКАЗ!A18</f>
        <v>12</v>
      </c>
      <c r="C60" s="53" t="str">
        <f>[1]TDSheet!D56</f>
        <v>Клапан обрат.двухств.GENEBRE 2401-10 Ду65 Ру16 t=130C межфл.</v>
      </c>
      <c r="D60" s="54" t="str">
        <f>[1]TDSheet!S56</f>
        <v>шт</v>
      </c>
      <c r="E60" s="50">
        <f>[1]TDSheet!P56</f>
        <v>2</v>
      </c>
      <c r="F60" s="55">
        <f>[1]TDSheet!U56</f>
        <v>1769.48</v>
      </c>
    </row>
    <row r="61" spans="1:6" x14ac:dyDescent="0.2">
      <c r="A61" s="44">
        <f>[1]TDSheet!B57</f>
        <v>30</v>
      </c>
      <c r="B61" s="50">
        <f>ЗАКАЗ!A19</f>
        <v>13</v>
      </c>
      <c r="C61" s="53" t="str">
        <f>[1]TDSheet!D57</f>
        <v>Клапан обрат.дисковый.GENEBRE 2415-11 Ду 80</v>
      </c>
      <c r="D61" s="54" t="str">
        <f>[1]TDSheet!S57</f>
        <v>шт</v>
      </c>
      <c r="E61" s="50">
        <f>[1]TDSheet!P57</f>
        <v>2</v>
      </c>
      <c r="F61" s="55">
        <f>[1]TDSheet!U57</f>
        <v>4806.95</v>
      </c>
    </row>
    <row r="62" spans="1:6" x14ac:dyDescent="0.2">
      <c r="A62" s="44">
        <f>[1]TDSheet!B58</f>
        <v>31</v>
      </c>
      <c r="B62" s="50">
        <f>ЗАКАЗ!A20</f>
        <v>14</v>
      </c>
      <c r="C62" s="53" t="str">
        <f>[1]TDSheet!D58</f>
        <v>Клапан обрат.дисковый.GENEBRE 2415-12 Ду 100</v>
      </c>
      <c r="D62" s="54" t="str">
        <f>[1]TDSheet!S58</f>
        <v>шт</v>
      </c>
      <c r="E62" s="50">
        <f>[1]TDSheet!P58</f>
        <v>4</v>
      </c>
      <c r="F62" s="55">
        <f>[1]TDSheet!U58</f>
        <v>7435.81</v>
      </c>
    </row>
    <row r="63" spans="1:6" x14ac:dyDescent="0.2">
      <c r="A63" s="44">
        <f>[1]TDSheet!B59</f>
        <v>32</v>
      </c>
      <c r="B63" s="50">
        <f>ЗАКАЗ!A31</f>
        <v>24</v>
      </c>
      <c r="C63" s="53" t="str">
        <f>[1]TDSheet!D59</f>
        <v>Фланец Ду40</v>
      </c>
      <c r="D63" s="54" t="str">
        <f>[1]TDSheet!S59</f>
        <v>шт</v>
      </c>
      <c r="E63" s="50">
        <f>[1]TDSheet!P59</f>
        <v>4</v>
      </c>
      <c r="F63" s="55">
        <f>[1]TDSheet!U59</f>
        <v>210</v>
      </c>
    </row>
    <row r="64" spans="1:6" x14ac:dyDescent="0.2">
      <c r="A64" s="44">
        <f>[1]TDSheet!B60</f>
        <v>33</v>
      </c>
      <c r="B64" s="50">
        <f>ЗАКАЗ!A32</f>
        <v>25</v>
      </c>
      <c r="C64" s="53" t="str">
        <f>[1]TDSheet!D60</f>
        <v>Фланец Ду50</v>
      </c>
      <c r="D64" s="54" t="str">
        <f>[1]TDSheet!S60</f>
        <v>шт</v>
      </c>
      <c r="E64" s="50">
        <f>[1]TDSheet!P60</f>
        <v>48</v>
      </c>
      <c r="F64" s="55">
        <f>[1]TDSheet!U60</f>
        <v>260</v>
      </c>
    </row>
    <row r="65" spans="1:6" x14ac:dyDescent="0.2">
      <c r="A65" s="44">
        <f>[1]TDSheet!B61</f>
        <v>34</v>
      </c>
      <c r="B65" s="50">
        <f>ЗАКАЗ!A33</f>
        <v>26</v>
      </c>
      <c r="C65" s="53" t="str">
        <f>[1]TDSheet!D61</f>
        <v>Фланец Ду65</v>
      </c>
      <c r="D65" s="54" t="str">
        <f>[1]TDSheet!S61</f>
        <v>шт</v>
      </c>
      <c r="E65" s="50">
        <f>[1]TDSheet!P61</f>
        <v>14</v>
      </c>
      <c r="F65" s="55">
        <f>[1]TDSheet!U61</f>
        <v>370</v>
      </c>
    </row>
    <row r="66" spans="1:6" x14ac:dyDescent="0.2">
      <c r="A66" s="44">
        <f>[1]TDSheet!B62</f>
        <v>35</v>
      </c>
      <c r="B66" s="50">
        <f>ЗАКАЗ!A34</f>
        <v>27</v>
      </c>
      <c r="C66" s="53" t="str">
        <f>[1]TDSheet!D62</f>
        <v>Фланец Ду100</v>
      </c>
      <c r="D66" s="54" t="str">
        <f>[1]TDSheet!S62</f>
        <v>шт</v>
      </c>
      <c r="E66" s="50">
        <f>[1]TDSheet!P62</f>
        <v>40</v>
      </c>
      <c r="F66" s="55">
        <f>[1]TDSheet!U62</f>
        <v>620</v>
      </c>
    </row>
    <row r="67" spans="1:6" x14ac:dyDescent="0.2">
      <c r="A67" s="44">
        <f>[1]TDSheet!B63</f>
        <v>36</v>
      </c>
      <c r="B67" s="50">
        <f>ЗАКАЗ!A35</f>
        <v>28</v>
      </c>
      <c r="C67" s="53" t="str">
        <f>[1]TDSheet!D63</f>
        <v>Фланец Ду125</v>
      </c>
      <c r="D67" s="54" t="str">
        <f>[1]TDSheet!S63</f>
        <v>шт</v>
      </c>
      <c r="E67" s="50">
        <f>[1]TDSheet!P63</f>
        <v>20</v>
      </c>
      <c r="F67" s="55">
        <f>[1]TDSheet!U63</f>
        <v>640</v>
      </c>
    </row>
    <row r="68" spans="1:6" x14ac:dyDescent="0.2">
      <c r="A68" s="44">
        <f>[1]TDSheet!B64</f>
        <v>37</v>
      </c>
      <c r="B68" s="50">
        <f>ЗАКАЗ!A36</f>
        <v>29</v>
      </c>
      <c r="C68" s="53" t="str">
        <f>[1]TDSheet!D64</f>
        <v>Фланец Ду150</v>
      </c>
      <c r="D68" s="54" t="str">
        <f>[1]TDSheet!S64</f>
        <v>шт</v>
      </c>
      <c r="E68" s="50">
        <f>[1]TDSheet!P64</f>
        <v>8</v>
      </c>
      <c r="F68" s="55">
        <f>[1]TDSheet!U64</f>
        <v>1030</v>
      </c>
    </row>
    <row r="69" spans="1:6" x14ac:dyDescent="0.2">
      <c r="A69" s="44">
        <f>[1]TDSheet!B65</f>
        <v>38</v>
      </c>
      <c r="B69" s="50">
        <f>ЗАКАЗ!A38</f>
        <v>31</v>
      </c>
      <c r="C69" s="53" t="str">
        <f>[1]TDSheet!D65</f>
        <v>Отвод крутоизогнутый Dn32 (Ду25)</v>
      </c>
      <c r="D69" s="54" t="str">
        <f>[1]TDSheet!S65</f>
        <v>шт</v>
      </c>
      <c r="E69" s="50">
        <f>[1]TDSheet!P65</f>
        <v>8</v>
      </c>
      <c r="F69" s="55">
        <f>[1]TDSheet!U65</f>
        <v>60</v>
      </c>
    </row>
    <row r="70" spans="1:6" x14ac:dyDescent="0.2">
      <c r="A70" s="44">
        <f>[1]TDSheet!B66</f>
        <v>39</v>
      </c>
      <c r="B70" s="50">
        <f>ЗАКАЗ!A39</f>
        <v>32</v>
      </c>
      <c r="C70" s="53" t="str">
        <f>[1]TDSheet!D66</f>
        <v>Отвод крутоизогнутый Dn57 (Ду50)</v>
      </c>
      <c r="D70" s="54" t="str">
        <f>[1]TDSheet!S66</f>
        <v>шт</v>
      </c>
      <c r="E70" s="50">
        <f>[1]TDSheet!P66</f>
        <v>4</v>
      </c>
      <c r="F70" s="55">
        <f>[1]TDSheet!U66</f>
        <v>80</v>
      </c>
    </row>
    <row r="71" spans="1:6" x14ac:dyDescent="0.2">
      <c r="A71" s="44">
        <f>[1]TDSheet!B67</f>
        <v>40</v>
      </c>
      <c r="B71" s="50">
        <f>ЗАКАЗ!A40</f>
        <v>33</v>
      </c>
      <c r="C71" s="53" t="str">
        <f>[1]TDSheet!D67</f>
        <v>Отвод крутоизогнутый Dn89 (Ду80)</v>
      </c>
      <c r="D71" s="54" t="str">
        <f>[1]TDSheet!S67</f>
        <v>шт</v>
      </c>
      <c r="E71" s="50">
        <f>[1]TDSheet!P67</f>
        <v>50</v>
      </c>
      <c r="F71" s="55">
        <f>[1]TDSheet!U67</f>
        <v>180</v>
      </c>
    </row>
    <row r="72" spans="1:6" x14ac:dyDescent="0.2">
      <c r="A72" s="44">
        <f>[1]TDSheet!B68</f>
        <v>41</v>
      </c>
      <c r="B72" s="50">
        <f>ЗАКАЗ!A41</f>
        <v>34</v>
      </c>
      <c r="C72" s="53" t="str">
        <f>[1]TDSheet!D68</f>
        <v>Отвод крутоизогнутый Dn108 (Ду100)</v>
      </c>
      <c r="D72" s="54" t="str">
        <f>[1]TDSheet!S68</f>
        <v>шт</v>
      </c>
      <c r="E72" s="50">
        <f>[1]TDSheet!P68</f>
        <v>29</v>
      </c>
      <c r="F72" s="55">
        <f>[1]TDSheet!U68</f>
        <v>260</v>
      </c>
    </row>
    <row r="73" spans="1:6" x14ac:dyDescent="0.2">
      <c r="A73" s="44">
        <f>[1]TDSheet!B69</f>
        <v>42</v>
      </c>
      <c r="B73" s="50">
        <f>ЗАКАЗ!A42</f>
        <v>35</v>
      </c>
      <c r="C73" s="53" t="str">
        <f>[1]TDSheet!D69</f>
        <v>Отвод крутоизогнутый Dn133 (Ду125)</v>
      </c>
      <c r="D73" s="54" t="str">
        <f>[1]TDSheet!S69</f>
        <v>шт</v>
      </c>
      <c r="E73" s="50">
        <f>[1]TDSheet!P69</f>
        <v>16</v>
      </c>
      <c r="F73" s="55">
        <f>[1]TDSheet!U69</f>
        <v>430</v>
      </c>
    </row>
    <row r="74" spans="1:6" x14ac:dyDescent="0.2">
      <c r="A74" s="44">
        <f>[1]TDSheet!B70</f>
        <v>43</v>
      </c>
      <c r="B74" s="50">
        <f>ЗАКАЗ!A43</f>
        <v>36</v>
      </c>
      <c r="C74" s="53" t="str">
        <f>[1]TDSheet!D70</f>
        <v>Отвод крутоизогнутый Dn159 (Ду150)</v>
      </c>
      <c r="D74" s="54" t="str">
        <f>[1]TDSheet!S70</f>
        <v>шт</v>
      </c>
      <c r="E74" s="50">
        <f>[1]TDSheet!P70</f>
        <v>12</v>
      </c>
      <c r="F74" s="55">
        <f>[1]TDSheet!U70</f>
        <v>632.02</v>
      </c>
    </row>
    <row r="75" spans="1:6" x14ac:dyDescent="0.2">
      <c r="A75" s="44">
        <f>[1]TDSheet!B71</f>
        <v>44</v>
      </c>
      <c r="B75" s="50">
        <f>ЗАКАЗ!A47</f>
        <v>40</v>
      </c>
      <c r="C75" s="53" t="str">
        <f>[1]TDSheet!D71</f>
        <v>Переход 57х38</v>
      </c>
      <c r="D75" s="54" t="str">
        <f>[1]TDSheet!S71</f>
        <v>шт</v>
      </c>
      <c r="E75" s="50">
        <f>[1]TDSheet!P71</f>
        <v>4</v>
      </c>
      <c r="F75" s="55">
        <f>[1]TDSheet!U71</f>
        <v>40</v>
      </c>
    </row>
    <row r="76" spans="1:6" x14ac:dyDescent="0.2">
      <c r="A76" s="44">
        <f>[1]TDSheet!B72</f>
        <v>45</v>
      </c>
      <c r="B76" s="50">
        <f>ЗАКАЗ!A48</f>
        <v>41</v>
      </c>
      <c r="C76" s="53" t="str">
        <f>[1]TDSheet!D72</f>
        <v>Переход 76х38</v>
      </c>
      <c r="D76" s="54" t="str">
        <f>[1]TDSheet!S72</f>
        <v>шт</v>
      </c>
      <c r="E76" s="50">
        <f>[1]TDSheet!P72</f>
        <v>4</v>
      </c>
      <c r="F76" s="55">
        <f>[1]TDSheet!U72</f>
        <v>85</v>
      </c>
    </row>
    <row r="77" spans="1:6" x14ac:dyDescent="0.2">
      <c r="A77" s="44">
        <f>[1]TDSheet!B73</f>
        <v>46</v>
      </c>
      <c r="B77" s="50">
        <f>ЗАКАЗ!A49</f>
        <v>42</v>
      </c>
      <c r="C77" s="53" t="str">
        <f>[1]TDSheet!D73</f>
        <v>Переход 89х45</v>
      </c>
      <c r="D77" s="54" t="str">
        <f>[1]TDSheet!S73</f>
        <v>шт</v>
      </c>
      <c r="E77" s="50">
        <f>[1]TDSheet!P73</f>
        <v>4</v>
      </c>
      <c r="F77" s="55">
        <f>[1]TDSheet!U73</f>
        <v>70</v>
      </c>
    </row>
    <row r="78" spans="1:6" x14ac:dyDescent="0.2">
      <c r="A78" s="44">
        <f>[1]TDSheet!B74</f>
        <v>47</v>
      </c>
      <c r="B78" s="50">
        <f>ЗАКАЗ!A50</f>
        <v>43</v>
      </c>
      <c r="C78" s="53" t="str">
        <f>[1]TDSheet!D74</f>
        <v>Переход 89х57</v>
      </c>
      <c r="D78" s="54" t="str">
        <f>[1]TDSheet!S74</f>
        <v>шт</v>
      </c>
      <c r="E78" s="50">
        <f>[1]TDSheet!P74</f>
        <v>8</v>
      </c>
      <c r="F78" s="55">
        <f>[1]TDSheet!U74</f>
        <v>70</v>
      </c>
    </row>
    <row r="79" spans="1:6" x14ac:dyDescent="0.2">
      <c r="A79" s="44">
        <f>[1]TDSheet!B75</f>
        <v>48</v>
      </c>
      <c r="B79" s="50">
        <f>ЗАКАЗ!A51</f>
        <v>44</v>
      </c>
      <c r="C79" s="53" t="str">
        <f>[1]TDSheet!D75</f>
        <v>Переход 89х76</v>
      </c>
      <c r="D79" s="54" t="str">
        <f>[1]TDSheet!S75</f>
        <v>шт</v>
      </c>
      <c r="E79" s="50">
        <f>[1]TDSheet!P75</f>
        <v>4</v>
      </c>
      <c r="F79" s="55">
        <f>[1]TDSheet!U75</f>
        <v>110</v>
      </c>
    </row>
    <row r="80" spans="1:6" x14ac:dyDescent="0.2">
      <c r="A80" s="44">
        <f>[1]TDSheet!B76</f>
        <v>49</v>
      </c>
      <c r="B80" s="50">
        <f>ЗАКАЗ!A52</f>
        <v>45</v>
      </c>
      <c r="C80" s="53" t="str">
        <f>[1]TDSheet!D76</f>
        <v>Переход 108х57</v>
      </c>
      <c r="D80" s="54" t="str">
        <f>[1]TDSheet!S76</f>
        <v>шт</v>
      </c>
      <c r="E80" s="50">
        <f>[1]TDSheet!P76</f>
        <v>12</v>
      </c>
      <c r="F80" s="55">
        <f>[1]TDSheet!U76</f>
        <v>85</v>
      </c>
    </row>
    <row r="81" spans="1:6" x14ac:dyDescent="0.2">
      <c r="A81" s="44">
        <f>[1]TDSheet!B77</f>
        <v>50</v>
      </c>
      <c r="B81" s="50">
        <f>ЗАКАЗ!A53</f>
        <v>46</v>
      </c>
      <c r="C81" s="53" t="str">
        <f>[1]TDSheet!D77</f>
        <v>Переход 108х76</v>
      </c>
      <c r="D81" s="54" t="str">
        <f>[1]TDSheet!S77</f>
        <v>шт</v>
      </c>
      <c r="E81" s="50">
        <f>[1]TDSheet!P77</f>
        <v>8</v>
      </c>
      <c r="F81" s="55">
        <f>[1]TDSheet!U77</f>
        <v>110</v>
      </c>
    </row>
    <row r="82" spans="1:6" x14ac:dyDescent="0.2">
      <c r="A82" s="44">
        <f>[1]TDSheet!B78</f>
        <v>51</v>
      </c>
      <c r="B82" s="50">
        <f>ЗАКАЗ!A54</f>
        <v>47</v>
      </c>
      <c r="C82" s="53" t="str">
        <f>[1]TDSheet!D78</f>
        <v>Переход 133х89</v>
      </c>
      <c r="D82" s="54" t="str">
        <f>[1]TDSheet!S78</f>
        <v>шт</v>
      </c>
      <c r="E82" s="50">
        <f>[1]TDSheet!P78</f>
        <v>3</v>
      </c>
      <c r="F82" s="55">
        <f>[1]TDSheet!U78</f>
        <v>155</v>
      </c>
    </row>
    <row r="83" spans="1:6" x14ac:dyDescent="0.2">
      <c r="A83" s="44">
        <f>[1]TDSheet!B79</f>
        <v>52</v>
      </c>
      <c r="B83" s="50">
        <f>ЗАКАЗ!A55</f>
        <v>48</v>
      </c>
      <c r="C83" s="53" t="str">
        <f>[1]TDSheet!D79</f>
        <v>Переход 133х108</v>
      </c>
      <c r="D83" s="54" t="str">
        <f>[1]TDSheet!S79</f>
        <v>шт</v>
      </c>
      <c r="E83" s="50">
        <f>[1]TDSheet!P79</f>
        <v>1</v>
      </c>
      <c r="F83" s="55">
        <f>[1]TDSheet!U79</f>
        <v>190</v>
      </c>
    </row>
    <row r="84" spans="1:6" x14ac:dyDescent="0.2">
      <c r="A84" s="44">
        <f>[1]TDSheet!B80</f>
        <v>53</v>
      </c>
      <c r="B84" s="50">
        <f>ЗАКАЗ!A56</f>
        <v>49</v>
      </c>
      <c r="C84" s="53" t="str">
        <f>[1]TDSheet!D80</f>
        <v>Переход 159*89</v>
      </c>
      <c r="D84" s="54" t="str">
        <f>[1]TDSheet!S80</f>
        <v>шт</v>
      </c>
      <c r="E84" s="50">
        <f>[1]TDSheet!P80</f>
        <v>2</v>
      </c>
      <c r="F84" s="55">
        <f>[1]TDSheet!U80</f>
        <v>290</v>
      </c>
    </row>
    <row r="85" spans="1:6" x14ac:dyDescent="0.2">
      <c r="A85" s="44">
        <f>[1]TDSheet!B81</f>
        <v>54</v>
      </c>
      <c r="B85" s="50">
        <f>ЗАКАЗ!A57</f>
        <v>50</v>
      </c>
      <c r="C85" s="53" t="str">
        <f>[1]TDSheet!D81</f>
        <v>Переход 159х108</v>
      </c>
      <c r="D85" s="54" t="str">
        <f>[1]TDSheet!S81</f>
        <v>шт</v>
      </c>
      <c r="E85" s="50">
        <f>[1]TDSheet!P81</f>
        <v>8</v>
      </c>
      <c r="F85" s="55">
        <f>[1]TDSheet!U81</f>
        <v>230</v>
      </c>
    </row>
    <row r="86" spans="1:6" x14ac:dyDescent="0.2">
      <c r="A86" s="44">
        <f>[1]TDSheet!B82</f>
        <v>55</v>
      </c>
      <c r="B86" s="66">
        <f>ЗАКАЗ!A68</f>
        <v>101</v>
      </c>
      <c r="C86" s="53" t="str">
        <f>[1]TDSheet!D82</f>
        <v>Болт М20*80</v>
      </c>
      <c r="D86" s="54" t="str">
        <f>[1]TDSheet!S82</f>
        <v>шт</v>
      </c>
      <c r="E86" s="50">
        <f>[1]TDSheet!P82</f>
        <v>32</v>
      </c>
      <c r="F86" s="55">
        <f>[1]TDSheet!U82</f>
        <v>25</v>
      </c>
    </row>
    <row r="87" spans="1:6" x14ac:dyDescent="0.2">
      <c r="A87" s="44">
        <f>[1]TDSheet!B83</f>
        <v>56</v>
      </c>
      <c r="B87" s="66"/>
      <c r="C87" s="53" t="str">
        <f>[1]TDSheet!D83</f>
        <v>Гайка М20</v>
      </c>
      <c r="D87" s="54" t="str">
        <f>[1]TDSheet!S83</f>
        <v>шт</v>
      </c>
      <c r="E87" s="50">
        <f>[1]TDSheet!P83</f>
        <v>32</v>
      </c>
      <c r="F87" s="55">
        <f>[1]TDSheet!U83</f>
        <v>8</v>
      </c>
    </row>
    <row r="88" spans="1:6" x14ac:dyDescent="0.2">
      <c r="A88" s="44">
        <f>[1]TDSheet!B84</f>
        <v>57</v>
      </c>
      <c r="B88" s="66"/>
      <c r="C88" s="53" t="str">
        <f>[1]TDSheet!D84</f>
        <v>Прокладка пар. кольц. Ду100</v>
      </c>
      <c r="D88" s="54" t="str">
        <f>[1]TDSheet!S84</f>
        <v>шт</v>
      </c>
      <c r="E88" s="50">
        <f>[1]TDSheet!P84</f>
        <v>4</v>
      </c>
      <c r="F88" s="55">
        <f>[1]TDSheet!U84</f>
        <v>20</v>
      </c>
    </row>
    <row r="89" spans="1:6" x14ac:dyDescent="0.2">
      <c r="A89" s="44">
        <f>[1]TDSheet!B85</f>
        <v>58</v>
      </c>
      <c r="B89" s="66"/>
      <c r="C89" s="53" t="str">
        <f>[1]TDSheet!D85</f>
        <v>Фланец Ду100*25</v>
      </c>
      <c r="D89" s="54" t="str">
        <f>[1]TDSheet!S85</f>
        <v>шт</v>
      </c>
      <c r="E89" s="50">
        <f>[1]TDSheet!P85</f>
        <v>4</v>
      </c>
      <c r="F89" s="55">
        <f>[1]TDSheet!U85</f>
        <v>900</v>
      </c>
    </row>
  </sheetData>
  <mergeCells count="4">
    <mergeCell ref="B86:B89"/>
    <mergeCell ref="B40:B43"/>
    <mergeCell ref="B44:B45"/>
    <mergeCell ref="B48:B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5"/>
  <sheetViews>
    <sheetView topLeftCell="A12" workbookViewId="0">
      <selection activeCell="B13" sqref="B13:B24"/>
    </sheetView>
  </sheetViews>
  <sheetFormatPr defaultColWidth="9.28515625" defaultRowHeight="10.199999999999999" x14ac:dyDescent="0.2"/>
  <cols>
    <col min="1" max="1" width="4.85546875" style="2" bestFit="1" customWidth="1"/>
    <col min="2" max="2" width="45.42578125" style="2" bestFit="1" customWidth="1"/>
    <col min="3" max="3" width="6" style="8" customWidth="1"/>
    <col min="4" max="4" width="8.140625" style="2" bestFit="1" customWidth="1"/>
    <col min="5" max="5" width="14.42578125" style="2" customWidth="1"/>
    <col min="6" max="16384" width="9.28515625" style="2"/>
  </cols>
  <sheetData>
    <row r="1" spans="1:5" hidden="1" x14ac:dyDescent="0.2"/>
    <row r="2" spans="1:5" hidden="1" x14ac:dyDescent="0.2">
      <c r="A2" s="20" t="s">
        <v>23</v>
      </c>
      <c r="B2" s="21" t="s">
        <v>24</v>
      </c>
      <c r="C2" s="19"/>
      <c r="D2" s="22" t="s">
        <v>25</v>
      </c>
    </row>
    <row r="3" spans="1:5" hidden="1" x14ac:dyDescent="0.2">
      <c r="A3" s="20"/>
      <c r="B3" s="22" t="s">
        <v>84</v>
      </c>
      <c r="C3" s="19" t="s">
        <v>3</v>
      </c>
      <c r="D3" s="19">
        <v>1</v>
      </c>
      <c r="E3" s="9">
        <v>1</v>
      </c>
    </row>
    <row r="4" spans="1:5" ht="20.399999999999999" hidden="1" x14ac:dyDescent="0.2">
      <c r="A4" s="26"/>
      <c r="B4" s="3" t="s">
        <v>44</v>
      </c>
      <c r="C4" s="6" t="s">
        <v>3</v>
      </c>
      <c r="D4" s="10">
        <v>1</v>
      </c>
      <c r="E4" s="9">
        <v>1</v>
      </c>
    </row>
    <row r="5" spans="1:5" ht="20.399999999999999" hidden="1" x14ac:dyDescent="0.2">
      <c r="A5" s="26"/>
      <c r="B5" s="3" t="s">
        <v>45</v>
      </c>
      <c r="C5" s="6" t="s">
        <v>3</v>
      </c>
      <c r="D5" s="10">
        <v>1</v>
      </c>
      <c r="E5" s="9">
        <v>1</v>
      </c>
    </row>
    <row r="6" spans="1:5" ht="20.399999999999999" hidden="1" x14ac:dyDescent="0.2">
      <c r="A6" s="26"/>
      <c r="B6" s="3" t="s">
        <v>48</v>
      </c>
      <c r="C6" s="6" t="s">
        <v>3</v>
      </c>
      <c r="D6" s="10">
        <v>1</v>
      </c>
      <c r="E6" s="9">
        <v>1</v>
      </c>
    </row>
    <row r="7" spans="1:5" ht="30.6" hidden="1" x14ac:dyDescent="0.2">
      <c r="A7" s="26"/>
      <c r="B7" s="24" t="s">
        <v>49</v>
      </c>
      <c r="C7" s="6" t="s">
        <v>3</v>
      </c>
      <c r="D7" s="10">
        <v>2</v>
      </c>
      <c r="E7" s="9">
        <v>2</v>
      </c>
    </row>
    <row r="8" spans="1:5" hidden="1" x14ac:dyDescent="0.2"/>
    <row r="9" spans="1:5" hidden="1" x14ac:dyDescent="0.2"/>
    <row r="10" spans="1:5" hidden="1" x14ac:dyDescent="0.2"/>
    <row r="11" spans="1:5" hidden="1" x14ac:dyDescent="0.2"/>
    <row r="12" spans="1:5" ht="13.2" x14ac:dyDescent="0.2">
      <c r="A12" s="37" t="s">
        <v>96</v>
      </c>
      <c r="B12" s="38" t="s">
        <v>97</v>
      </c>
      <c r="C12" s="39" t="s">
        <v>98</v>
      </c>
      <c r="D12" s="37" t="s">
        <v>99</v>
      </c>
      <c r="E12" s="40" t="s">
        <v>100</v>
      </c>
    </row>
    <row r="13" spans="1:5" ht="13.2" x14ac:dyDescent="0.2">
      <c r="A13" s="31">
        <v>10</v>
      </c>
      <c r="B13" s="76" t="s">
        <v>150</v>
      </c>
      <c r="C13" s="52" t="s">
        <v>101</v>
      </c>
      <c r="D13" s="41" t="s">
        <v>102</v>
      </c>
      <c r="E13" s="51">
        <v>9274</v>
      </c>
    </row>
    <row r="14" spans="1:5" ht="13.2" x14ac:dyDescent="0.2">
      <c r="A14" s="31">
        <v>11</v>
      </c>
      <c r="B14" s="42" t="s">
        <v>103</v>
      </c>
      <c r="C14" s="52" t="s">
        <v>101</v>
      </c>
      <c r="D14" s="41" t="s">
        <v>102</v>
      </c>
      <c r="E14" s="51">
        <v>1366</v>
      </c>
    </row>
    <row r="15" spans="1:5" ht="13.2" x14ac:dyDescent="0.2">
      <c r="A15" s="31">
        <v>13</v>
      </c>
      <c r="B15" s="42" t="s">
        <v>151</v>
      </c>
      <c r="C15" s="52" t="s">
        <v>101</v>
      </c>
      <c r="D15" s="41" t="s">
        <v>102</v>
      </c>
      <c r="E15" s="51">
        <v>1612</v>
      </c>
    </row>
    <row r="16" spans="1:5" ht="13.2" x14ac:dyDescent="0.2">
      <c r="A16" s="31">
        <v>14</v>
      </c>
      <c r="B16" s="41" t="s">
        <v>104</v>
      </c>
      <c r="C16" s="52" t="s">
        <v>105</v>
      </c>
      <c r="D16" s="41" t="s">
        <v>102</v>
      </c>
      <c r="E16" s="51">
        <v>1910</v>
      </c>
    </row>
    <row r="17" spans="1:5" ht="13.2" x14ac:dyDescent="0.2">
      <c r="A17" s="31">
        <v>15</v>
      </c>
      <c r="B17" s="41" t="s">
        <v>106</v>
      </c>
      <c r="C17" s="52" t="s">
        <v>101</v>
      </c>
      <c r="D17" s="41" t="s">
        <v>102</v>
      </c>
      <c r="E17" s="51" t="s">
        <v>136</v>
      </c>
    </row>
    <row r="18" spans="1:5" ht="13.2" x14ac:dyDescent="0.2">
      <c r="A18" s="31">
        <v>16</v>
      </c>
      <c r="B18" s="41" t="s">
        <v>107</v>
      </c>
      <c r="C18" s="52" t="s">
        <v>105</v>
      </c>
      <c r="D18" s="41" t="s">
        <v>102</v>
      </c>
      <c r="E18" s="51">
        <v>1625</v>
      </c>
    </row>
    <row r="19" spans="1:5" ht="13.2" x14ac:dyDescent="0.2">
      <c r="A19" s="31">
        <v>17</v>
      </c>
      <c r="B19" s="41" t="s">
        <v>108</v>
      </c>
      <c r="C19" s="52" t="s">
        <v>101</v>
      </c>
      <c r="D19" s="41" t="s">
        <v>102</v>
      </c>
      <c r="E19" s="51">
        <v>2260</v>
      </c>
    </row>
    <row r="20" spans="1:5" ht="13.2" x14ac:dyDescent="0.2">
      <c r="A20" s="31">
        <v>18</v>
      </c>
      <c r="B20" s="41" t="s">
        <v>109</v>
      </c>
      <c r="C20" s="52" t="s">
        <v>101</v>
      </c>
      <c r="D20" s="41" t="s">
        <v>102</v>
      </c>
      <c r="E20" s="51">
        <v>3610</v>
      </c>
    </row>
    <row r="21" spans="1:5" ht="20.399999999999999" x14ac:dyDescent="0.2">
      <c r="A21" s="31">
        <v>116</v>
      </c>
      <c r="B21" s="43" t="s">
        <v>110</v>
      </c>
      <c r="C21" s="52" t="s">
        <v>101</v>
      </c>
      <c r="D21" s="41" t="s">
        <v>102</v>
      </c>
      <c r="E21" s="51">
        <v>25103</v>
      </c>
    </row>
    <row r="22" spans="1:5" ht="20.399999999999999" x14ac:dyDescent="0.2">
      <c r="A22" s="31">
        <v>117</v>
      </c>
      <c r="B22" s="43" t="s">
        <v>111</v>
      </c>
      <c r="C22" s="52" t="s">
        <v>101</v>
      </c>
      <c r="D22" s="41" t="s">
        <v>102</v>
      </c>
      <c r="E22" s="51">
        <v>25103</v>
      </c>
    </row>
    <row r="23" spans="1:5" ht="20.399999999999999" x14ac:dyDescent="0.2">
      <c r="A23" s="31">
        <v>118</v>
      </c>
      <c r="B23" s="43" t="s">
        <v>112</v>
      </c>
      <c r="C23" s="52" t="s">
        <v>101</v>
      </c>
      <c r="D23" s="41" t="s">
        <v>102</v>
      </c>
      <c r="E23" s="51">
        <v>24076</v>
      </c>
    </row>
    <row r="24" spans="1:5" ht="13.2" x14ac:dyDescent="0.2">
      <c r="A24" s="31">
        <v>119</v>
      </c>
      <c r="B24" s="41" t="s">
        <v>113</v>
      </c>
      <c r="C24" s="52" t="s">
        <v>101</v>
      </c>
      <c r="D24" s="41" t="s">
        <v>102</v>
      </c>
      <c r="E24" s="51">
        <v>14519</v>
      </c>
    </row>
    <row r="25" spans="1:5" ht="13.2" x14ac:dyDescent="0.2">
      <c r="A25" s="37"/>
      <c r="B25" s="41"/>
      <c r="C25" s="41"/>
      <c r="D25" s="67" t="s">
        <v>114</v>
      </c>
      <c r="E25" s="67"/>
    </row>
  </sheetData>
  <mergeCells count="1">
    <mergeCell ref="D25:E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outlinePr summaryBelow="0" summaryRight="0"/>
    <pageSetUpPr autoPageBreaks="0"/>
  </sheetPr>
  <dimension ref="A1:AI35"/>
  <sheetViews>
    <sheetView workbookViewId="0">
      <selection activeCell="B1" sqref="B1:C1"/>
    </sheetView>
  </sheetViews>
  <sheetFormatPr defaultColWidth="10.7109375" defaultRowHeight="10.199999999999999" x14ac:dyDescent="0.2"/>
  <cols>
    <col min="1" max="1" width="1.140625" style="45" customWidth="1"/>
    <col min="2" max="33" width="3.42578125" style="45" customWidth="1"/>
    <col min="34" max="34" width="1.140625" style="45" customWidth="1"/>
    <col min="35" max="35" width="10.28515625" style="45" customWidth="1"/>
  </cols>
  <sheetData>
    <row r="1" spans="2:33" s="45" customFormat="1" ht="12.75" customHeight="1" x14ac:dyDescent="0.2">
      <c r="B1" s="75" t="s">
        <v>116</v>
      </c>
      <c r="C1" s="75"/>
      <c r="D1" s="75" t="s">
        <v>0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 t="s">
        <v>1</v>
      </c>
      <c r="Z1" s="75"/>
      <c r="AA1" s="75"/>
      <c r="AB1" s="75" t="s">
        <v>2</v>
      </c>
      <c r="AC1" s="75"/>
      <c r="AD1" s="75" t="s">
        <v>117</v>
      </c>
      <c r="AE1" s="75"/>
      <c r="AF1" s="75"/>
      <c r="AG1" s="75"/>
    </row>
    <row r="2" spans="2:33" s="1" customFormat="1" ht="11.85" customHeight="1" x14ac:dyDescent="0.2">
      <c r="B2" s="68"/>
      <c r="C2" s="68"/>
      <c r="D2" s="69" t="s">
        <v>149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70"/>
      <c r="Z2" s="70"/>
      <c r="AA2" s="70"/>
      <c r="AB2" s="71"/>
      <c r="AC2" s="71"/>
      <c r="AD2" s="72"/>
      <c r="AE2" s="72"/>
      <c r="AF2" s="72"/>
      <c r="AG2" s="72"/>
    </row>
    <row r="3" spans="2:33" s="1" customFormat="1" ht="11.85" customHeight="1" x14ac:dyDescent="0.2">
      <c r="B3" s="68">
        <v>1</v>
      </c>
      <c r="C3" s="68"/>
      <c r="D3" s="73" t="s">
        <v>14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0">
        <v>4</v>
      </c>
      <c r="Z3" s="70"/>
      <c r="AA3" s="70"/>
      <c r="AB3" s="71" t="s">
        <v>3</v>
      </c>
      <c r="AC3" s="71"/>
      <c r="AD3" s="72">
        <v>172</v>
      </c>
      <c r="AE3" s="72"/>
      <c r="AF3" s="72"/>
      <c r="AG3" s="72"/>
    </row>
    <row r="4" spans="2:33" s="1" customFormat="1" ht="11.85" customHeight="1" x14ac:dyDescent="0.2">
      <c r="B4" s="68">
        <v>2</v>
      </c>
      <c r="C4" s="68"/>
      <c r="D4" s="73" t="s">
        <v>15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0">
        <v>48</v>
      </c>
      <c r="Z4" s="70"/>
      <c r="AA4" s="70"/>
      <c r="AB4" s="71" t="s">
        <v>3</v>
      </c>
      <c r="AC4" s="71"/>
      <c r="AD4" s="72">
        <v>215</v>
      </c>
      <c r="AE4" s="72"/>
      <c r="AF4" s="72"/>
      <c r="AG4" s="72"/>
    </row>
    <row r="5" spans="2:33" s="1" customFormat="1" ht="11.85" customHeight="1" x14ac:dyDescent="0.2">
      <c r="B5" s="68">
        <v>3</v>
      </c>
      <c r="C5" s="68"/>
      <c r="D5" s="73" t="s">
        <v>123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0">
        <v>14</v>
      </c>
      <c r="Z5" s="70"/>
      <c r="AA5" s="70"/>
      <c r="AB5" s="71" t="s">
        <v>3</v>
      </c>
      <c r="AC5" s="71"/>
      <c r="AD5" s="72">
        <v>313.89999999999998</v>
      </c>
      <c r="AE5" s="72"/>
      <c r="AF5" s="72"/>
      <c r="AG5" s="72"/>
    </row>
    <row r="6" spans="2:33" s="1" customFormat="1" ht="11.85" customHeight="1" x14ac:dyDescent="0.2">
      <c r="B6" s="68">
        <v>4</v>
      </c>
      <c r="C6" s="68"/>
      <c r="D6" s="73" t="s">
        <v>124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0">
        <v>40</v>
      </c>
      <c r="Z6" s="70"/>
      <c r="AA6" s="70"/>
      <c r="AB6" s="71" t="s">
        <v>3</v>
      </c>
      <c r="AC6" s="71"/>
      <c r="AD6" s="72">
        <v>492.78</v>
      </c>
      <c r="AE6" s="72"/>
      <c r="AF6" s="72"/>
      <c r="AG6" s="72"/>
    </row>
    <row r="7" spans="2:33" s="1" customFormat="1" ht="11.85" customHeight="1" x14ac:dyDescent="0.2">
      <c r="B7" s="68">
        <v>5</v>
      </c>
      <c r="C7" s="68"/>
      <c r="D7" s="73" t="s">
        <v>16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0">
        <v>20</v>
      </c>
      <c r="Z7" s="70"/>
      <c r="AA7" s="70"/>
      <c r="AB7" s="71" t="s">
        <v>3</v>
      </c>
      <c r="AC7" s="71"/>
      <c r="AD7" s="72">
        <v>679.4</v>
      </c>
      <c r="AE7" s="72"/>
      <c r="AF7" s="72"/>
      <c r="AG7" s="72"/>
    </row>
    <row r="8" spans="2:33" s="1" customFormat="1" ht="11.85" customHeight="1" x14ac:dyDescent="0.2">
      <c r="B8" s="68">
        <v>6</v>
      </c>
      <c r="C8" s="68"/>
      <c r="D8" s="73" t="s">
        <v>17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0">
        <v>8</v>
      </c>
      <c r="Z8" s="70"/>
      <c r="AA8" s="70"/>
      <c r="AB8" s="71" t="s">
        <v>3</v>
      </c>
      <c r="AC8" s="71"/>
      <c r="AD8" s="72">
        <v>809.26</v>
      </c>
      <c r="AE8" s="72"/>
      <c r="AF8" s="72"/>
      <c r="AG8" s="72"/>
    </row>
    <row r="9" spans="2:33" s="1" customFormat="1" ht="11.85" customHeight="1" x14ac:dyDescent="0.2">
      <c r="B9" s="68">
        <v>7</v>
      </c>
      <c r="C9" s="68"/>
      <c r="D9" s="73" t="s">
        <v>137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0">
        <v>4</v>
      </c>
      <c r="Z9" s="70"/>
      <c r="AA9" s="70"/>
      <c r="AB9" s="71" t="s">
        <v>3</v>
      </c>
      <c r="AC9" s="71"/>
      <c r="AD9" s="72">
        <v>123.82</v>
      </c>
      <c r="AE9" s="72"/>
      <c r="AF9" s="72"/>
      <c r="AG9" s="72"/>
    </row>
    <row r="10" spans="2:33" s="1" customFormat="1" ht="11.85" customHeight="1" x14ac:dyDescent="0.2">
      <c r="B10" s="68">
        <v>8</v>
      </c>
      <c r="C10" s="68"/>
      <c r="D10" s="73" t="s">
        <v>138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0">
        <v>8</v>
      </c>
      <c r="Z10" s="70"/>
      <c r="AA10" s="70"/>
      <c r="AB10" s="71" t="s">
        <v>3</v>
      </c>
      <c r="AC10" s="71"/>
      <c r="AD10" s="72">
        <v>45.36</v>
      </c>
      <c r="AE10" s="72"/>
      <c r="AF10" s="72"/>
      <c r="AG10" s="72"/>
    </row>
    <row r="11" spans="2:33" s="1" customFormat="1" ht="11.85" customHeight="1" x14ac:dyDescent="0.2">
      <c r="B11" s="68">
        <v>9</v>
      </c>
      <c r="C11" s="68"/>
      <c r="D11" s="73" t="s">
        <v>118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0">
        <v>4</v>
      </c>
      <c r="Z11" s="70"/>
      <c r="AA11" s="70"/>
      <c r="AB11" s="71" t="s">
        <v>3</v>
      </c>
      <c r="AC11" s="71"/>
      <c r="AD11" s="72">
        <v>62.16</v>
      </c>
      <c r="AE11" s="72"/>
      <c r="AF11" s="72"/>
      <c r="AG11" s="72"/>
    </row>
    <row r="12" spans="2:33" s="1" customFormat="1" ht="11.85" customHeight="1" x14ac:dyDescent="0.2">
      <c r="B12" s="68">
        <v>10</v>
      </c>
      <c r="C12" s="68"/>
      <c r="D12" s="73" t="s">
        <v>119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0">
        <v>50</v>
      </c>
      <c r="Z12" s="70"/>
      <c r="AA12" s="70"/>
      <c r="AB12" s="71" t="s">
        <v>3</v>
      </c>
      <c r="AC12" s="71"/>
      <c r="AD12" s="72">
        <v>146.16</v>
      </c>
      <c r="AE12" s="72"/>
      <c r="AF12" s="72"/>
      <c r="AG12" s="72"/>
    </row>
    <row r="13" spans="2:33" s="1" customFormat="1" ht="11.85" customHeight="1" x14ac:dyDescent="0.2">
      <c r="B13" s="68">
        <v>11</v>
      </c>
      <c r="C13" s="68"/>
      <c r="D13" s="73" t="s">
        <v>120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0">
        <v>29</v>
      </c>
      <c r="Z13" s="70"/>
      <c r="AA13" s="70"/>
      <c r="AB13" s="71" t="s">
        <v>3</v>
      </c>
      <c r="AC13" s="71"/>
      <c r="AD13" s="72">
        <v>229.32</v>
      </c>
      <c r="AE13" s="72"/>
      <c r="AF13" s="72"/>
      <c r="AG13" s="72"/>
    </row>
    <row r="14" spans="2:33" s="1" customFormat="1" ht="11.85" customHeight="1" x14ac:dyDescent="0.2">
      <c r="B14" s="68">
        <v>12</v>
      </c>
      <c r="C14" s="68"/>
      <c r="D14" s="73" t="s">
        <v>121</v>
      </c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0">
        <v>16</v>
      </c>
      <c r="Z14" s="70"/>
      <c r="AA14" s="70"/>
      <c r="AB14" s="71" t="s">
        <v>3</v>
      </c>
      <c r="AC14" s="71"/>
      <c r="AD14" s="72">
        <v>389.76</v>
      </c>
      <c r="AE14" s="72"/>
      <c r="AF14" s="72"/>
      <c r="AG14" s="72"/>
    </row>
    <row r="15" spans="2:33" s="1" customFormat="1" ht="11.85" customHeight="1" x14ac:dyDescent="0.2">
      <c r="B15" s="68">
        <v>13</v>
      </c>
      <c r="C15" s="68"/>
      <c r="D15" s="73" t="s">
        <v>122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0">
        <v>12</v>
      </c>
      <c r="Z15" s="70"/>
      <c r="AA15" s="70"/>
      <c r="AB15" s="71" t="s">
        <v>3</v>
      </c>
      <c r="AC15" s="71"/>
      <c r="AD15" s="72">
        <v>616.55999999999995</v>
      </c>
      <c r="AE15" s="72"/>
      <c r="AF15" s="72"/>
      <c r="AG15" s="72"/>
    </row>
    <row r="16" spans="2:33" s="1" customFormat="1" ht="11.85" customHeight="1" x14ac:dyDescent="0.2">
      <c r="B16" s="68">
        <v>14</v>
      </c>
      <c r="C16" s="68"/>
      <c r="D16" s="73" t="s">
        <v>139</v>
      </c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0">
        <v>2</v>
      </c>
      <c r="Z16" s="70"/>
      <c r="AA16" s="70"/>
      <c r="AB16" s="71" t="s">
        <v>3</v>
      </c>
      <c r="AC16" s="71"/>
      <c r="AD16" s="72">
        <v>443.96</v>
      </c>
      <c r="AE16" s="72"/>
      <c r="AF16" s="72"/>
      <c r="AG16" s="72"/>
    </row>
    <row r="17" spans="2:33" s="1" customFormat="1" ht="11.85" customHeight="1" x14ac:dyDescent="0.2">
      <c r="B17" s="68">
        <v>15</v>
      </c>
      <c r="C17" s="68"/>
      <c r="D17" s="73" t="s">
        <v>140</v>
      </c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0">
        <v>1</v>
      </c>
      <c r="Z17" s="70"/>
      <c r="AA17" s="70"/>
      <c r="AB17" s="71" t="s">
        <v>3</v>
      </c>
      <c r="AC17" s="71"/>
      <c r="AD17" s="72">
        <v>734.93</v>
      </c>
      <c r="AE17" s="72"/>
      <c r="AF17" s="72"/>
      <c r="AG17" s="72"/>
    </row>
    <row r="18" spans="2:33" s="1" customFormat="1" ht="11.85" customHeight="1" x14ac:dyDescent="0.2">
      <c r="B18" s="68">
        <v>16</v>
      </c>
      <c r="C18" s="68"/>
      <c r="D18" s="73" t="s">
        <v>5</v>
      </c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0">
        <v>4</v>
      </c>
      <c r="Z18" s="70"/>
      <c r="AA18" s="70"/>
      <c r="AB18" s="71" t="s">
        <v>3</v>
      </c>
      <c r="AC18" s="71"/>
      <c r="AD18" s="72">
        <v>30.58</v>
      </c>
      <c r="AE18" s="72"/>
      <c r="AF18" s="72"/>
      <c r="AG18" s="72"/>
    </row>
    <row r="19" spans="2:33" s="1" customFormat="1" ht="11.85" customHeight="1" x14ac:dyDescent="0.2">
      <c r="B19" s="68">
        <v>17</v>
      </c>
      <c r="C19" s="68"/>
      <c r="D19" s="73" t="s">
        <v>141</v>
      </c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0">
        <v>4</v>
      </c>
      <c r="Z19" s="70"/>
      <c r="AA19" s="70"/>
      <c r="AB19" s="71" t="s">
        <v>3</v>
      </c>
      <c r="AC19" s="71"/>
      <c r="AD19" s="72">
        <v>70.56</v>
      </c>
      <c r="AE19" s="72"/>
      <c r="AF19" s="72"/>
      <c r="AG19" s="72"/>
    </row>
    <row r="20" spans="2:33" s="1" customFormat="1" ht="11.85" customHeight="1" x14ac:dyDescent="0.2">
      <c r="B20" s="68">
        <v>18</v>
      </c>
      <c r="C20" s="68"/>
      <c r="D20" s="73" t="s">
        <v>6</v>
      </c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0">
        <v>4</v>
      </c>
      <c r="Z20" s="70"/>
      <c r="AA20" s="70"/>
      <c r="AB20" s="71" t="s">
        <v>3</v>
      </c>
      <c r="AC20" s="71"/>
      <c r="AD20" s="72">
        <v>61.15</v>
      </c>
      <c r="AE20" s="72"/>
      <c r="AF20" s="72"/>
      <c r="AG20" s="72"/>
    </row>
    <row r="21" spans="2:33" s="1" customFormat="1" ht="11.85" customHeight="1" x14ac:dyDescent="0.2">
      <c r="B21" s="68">
        <v>19</v>
      </c>
      <c r="C21" s="68"/>
      <c r="D21" s="73" t="s">
        <v>7</v>
      </c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0">
        <v>8</v>
      </c>
      <c r="Z21" s="70"/>
      <c r="AA21" s="70"/>
      <c r="AB21" s="71" t="s">
        <v>3</v>
      </c>
      <c r="AC21" s="71"/>
      <c r="AD21" s="72">
        <v>55.66</v>
      </c>
      <c r="AE21" s="72"/>
      <c r="AF21" s="72"/>
      <c r="AG21" s="72"/>
    </row>
    <row r="22" spans="2:33" s="1" customFormat="1" ht="11.85" customHeight="1" x14ac:dyDescent="0.2">
      <c r="B22" s="68">
        <v>20</v>
      </c>
      <c r="C22" s="68"/>
      <c r="D22" s="73" t="s">
        <v>79</v>
      </c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0">
        <v>4</v>
      </c>
      <c r="Z22" s="70"/>
      <c r="AA22" s="70"/>
      <c r="AB22" s="71" t="s">
        <v>3</v>
      </c>
      <c r="AC22" s="71"/>
      <c r="AD22" s="72">
        <v>55.66</v>
      </c>
      <c r="AE22" s="72"/>
      <c r="AF22" s="72"/>
      <c r="AG22" s="72"/>
    </row>
    <row r="23" spans="2:33" s="1" customFormat="1" ht="11.85" customHeight="1" x14ac:dyDescent="0.2">
      <c r="B23" s="68">
        <v>21</v>
      </c>
      <c r="C23" s="68"/>
      <c r="D23" s="73" t="s">
        <v>8</v>
      </c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0">
        <v>12</v>
      </c>
      <c r="Z23" s="70"/>
      <c r="AA23" s="70"/>
      <c r="AB23" s="71" t="s">
        <v>3</v>
      </c>
      <c r="AC23" s="71"/>
      <c r="AD23" s="72">
        <v>80.75</v>
      </c>
      <c r="AE23" s="72"/>
      <c r="AF23" s="72"/>
      <c r="AG23" s="72"/>
    </row>
    <row r="24" spans="2:33" s="1" customFormat="1" ht="11.85" customHeight="1" x14ac:dyDescent="0.2">
      <c r="B24" s="68">
        <v>22</v>
      </c>
      <c r="C24" s="68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0">
        <v>8</v>
      </c>
      <c r="Z24" s="70"/>
      <c r="AA24" s="70"/>
      <c r="AB24" s="71" t="s">
        <v>3</v>
      </c>
      <c r="AC24" s="71"/>
      <c r="AD24" s="72">
        <v>69.78</v>
      </c>
      <c r="AE24" s="72"/>
      <c r="AF24" s="72"/>
      <c r="AG24" s="72"/>
    </row>
    <row r="25" spans="2:33" s="1" customFormat="1" ht="11.85" customHeight="1" x14ac:dyDescent="0.2">
      <c r="B25" s="68">
        <v>23</v>
      </c>
      <c r="C25" s="68"/>
      <c r="D25" s="73" t="s">
        <v>10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0">
        <v>3</v>
      </c>
      <c r="Z25" s="70"/>
      <c r="AA25" s="70"/>
      <c r="AB25" s="71" t="s">
        <v>3</v>
      </c>
      <c r="AC25" s="71"/>
      <c r="AD25" s="72">
        <v>152.1</v>
      </c>
      <c r="AE25" s="72"/>
      <c r="AF25" s="72"/>
      <c r="AG25" s="72"/>
    </row>
    <row r="26" spans="2:33" s="1" customFormat="1" ht="11.85" customHeight="1" x14ac:dyDescent="0.2">
      <c r="B26" s="68">
        <v>24</v>
      </c>
      <c r="C26" s="68"/>
      <c r="D26" s="73" t="s">
        <v>11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0">
        <v>4</v>
      </c>
      <c r="Z26" s="70"/>
      <c r="AA26" s="70"/>
      <c r="AB26" s="71" t="s">
        <v>3</v>
      </c>
      <c r="AC26" s="71"/>
      <c r="AD26" s="72">
        <v>137.19999999999999</v>
      </c>
      <c r="AE26" s="72"/>
      <c r="AF26" s="72"/>
      <c r="AG26" s="72"/>
    </row>
    <row r="27" spans="2:33" s="1" customFormat="1" ht="11.85" customHeight="1" x14ac:dyDescent="0.2">
      <c r="B27" s="68">
        <v>25</v>
      </c>
      <c r="C27" s="68"/>
      <c r="D27" s="73" t="s">
        <v>12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0">
        <v>2</v>
      </c>
      <c r="Z27" s="70"/>
      <c r="AA27" s="70"/>
      <c r="AB27" s="71" t="s">
        <v>3</v>
      </c>
      <c r="AC27" s="71"/>
      <c r="AD27" s="72">
        <v>221.87</v>
      </c>
      <c r="AE27" s="72"/>
      <c r="AF27" s="72"/>
      <c r="AG27" s="72"/>
    </row>
    <row r="28" spans="2:33" s="1" customFormat="1" ht="11.85" customHeight="1" x14ac:dyDescent="0.2">
      <c r="B28" s="68">
        <v>26</v>
      </c>
      <c r="C28" s="68"/>
      <c r="D28" s="73" t="s">
        <v>13</v>
      </c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0">
        <v>8</v>
      </c>
      <c r="Z28" s="70"/>
      <c r="AA28" s="70"/>
      <c r="AB28" s="71" t="s">
        <v>3</v>
      </c>
      <c r="AC28" s="71"/>
      <c r="AD28" s="72">
        <v>217.95</v>
      </c>
      <c r="AE28" s="72"/>
      <c r="AF28" s="72"/>
      <c r="AG28" s="72"/>
    </row>
    <row r="29" spans="2:33" s="1" customFormat="1" ht="11.85" customHeight="1" x14ac:dyDescent="0.2">
      <c r="B29" s="68">
        <v>27</v>
      </c>
      <c r="C29" s="68"/>
      <c r="D29" s="73" t="s">
        <v>142</v>
      </c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0">
        <v>2</v>
      </c>
      <c r="Z29" s="70"/>
      <c r="AA29" s="70"/>
      <c r="AB29" s="71" t="s">
        <v>3</v>
      </c>
      <c r="AC29" s="71"/>
      <c r="AD29" s="74">
        <v>1823.82</v>
      </c>
      <c r="AE29" s="74"/>
      <c r="AF29" s="74"/>
      <c r="AG29" s="74"/>
    </row>
    <row r="30" spans="2:33" s="1" customFormat="1" ht="11.85" customHeight="1" x14ac:dyDescent="0.2">
      <c r="B30" s="68">
        <v>28</v>
      </c>
      <c r="C30" s="68"/>
      <c r="D30" s="73" t="s">
        <v>143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0">
        <v>2</v>
      </c>
      <c r="Z30" s="70"/>
      <c r="AA30" s="70"/>
      <c r="AB30" s="71" t="s">
        <v>3</v>
      </c>
      <c r="AC30" s="71"/>
      <c r="AD30" s="74">
        <v>1364.88</v>
      </c>
      <c r="AE30" s="74"/>
      <c r="AF30" s="74"/>
      <c r="AG30" s="74"/>
    </row>
    <row r="31" spans="2:33" s="1" customFormat="1" ht="11.85" customHeight="1" x14ac:dyDescent="0.2">
      <c r="B31" s="68">
        <v>29</v>
      </c>
      <c r="C31" s="68"/>
      <c r="D31" s="73" t="s">
        <v>144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0">
        <v>8</v>
      </c>
      <c r="Z31" s="70"/>
      <c r="AA31" s="70"/>
      <c r="AB31" s="71" t="s">
        <v>3</v>
      </c>
      <c r="AC31" s="71"/>
      <c r="AD31" s="74">
        <v>1394.86</v>
      </c>
      <c r="AE31" s="74"/>
      <c r="AF31" s="74"/>
      <c r="AG31" s="74"/>
    </row>
    <row r="32" spans="2:33" s="1" customFormat="1" ht="11.85" customHeight="1" x14ac:dyDescent="0.2">
      <c r="B32" s="68">
        <v>30</v>
      </c>
      <c r="C32" s="68"/>
      <c r="D32" s="73" t="s">
        <v>145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0">
        <v>2</v>
      </c>
      <c r="Z32" s="70"/>
      <c r="AA32" s="70"/>
      <c r="AB32" s="71" t="s">
        <v>3</v>
      </c>
      <c r="AC32" s="71"/>
      <c r="AD32" s="74">
        <v>1419.86</v>
      </c>
      <c r="AE32" s="74"/>
      <c r="AF32" s="74"/>
      <c r="AG32" s="74"/>
    </row>
    <row r="33" spans="2:33" s="1" customFormat="1" ht="11.85" customHeight="1" x14ac:dyDescent="0.2">
      <c r="B33" s="68">
        <v>31</v>
      </c>
      <c r="C33" s="68"/>
      <c r="D33" s="73" t="s">
        <v>146</v>
      </c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0">
        <v>4</v>
      </c>
      <c r="Z33" s="70"/>
      <c r="AA33" s="70"/>
      <c r="AB33" s="71" t="s">
        <v>3</v>
      </c>
      <c r="AC33" s="71"/>
      <c r="AD33" s="72">
        <v>915.78</v>
      </c>
      <c r="AE33" s="72"/>
      <c r="AF33" s="72"/>
      <c r="AG33" s="72"/>
    </row>
    <row r="34" spans="2:33" s="1" customFormat="1" ht="11.85" customHeight="1" x14ac:dyDescent="0.2">
      <c r="B34" s="68">
        <v>32</v>
      </c>
      <c r="C34" s="68"/>
      <c r="D34" s="73" t="s">
        <v>147</v>
      </c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0">
        <v>4</v>
      </c>
      <c r="Z34" s="70"/>
      <c r="AA34" s="70"/>
      <c r="AB34" s="71" t="s">
        <v>3</v>
      </c>
      <c r="AC34" s="71"/>
      <c r="AD34" s="74">
        <v>1006.57</v>
      </c>
      <c r="AE34" s="74"/>
      <c r="AF34" s="74"/>
      <c r="AG34" s="74"/>
    </row>
    <row r="35" spans="2:33" s="1" customFormat="1" ht="7.5" customHeight="1" x14ac:dyDescent="0.2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1"/>
      <c r="AE35" s="62"/>
      <c r="AF35" s="62"/>
      <c r="AG35" s="62"/>
    </row>
  </sheetData>
  <mergeCells count="170">
    <mergeCell ref="B1:C1"/>
    <mergeCell ref="D1:X1"/>
    <mergeCell ref="Y1:AA1"/>
    <mergeCell ref="AB1:AC1"/>
    <mergeCell ref="AD1:AG1"/>
    <mergeCell ref="B4:C4"/>
    <mergeCell ref="D4:X4"/>
    <mergeCell ref="Y4:AA4"/>
    <mergeCell ref="AB4:AC4"/>
    <mergeCell ref="AD4:AG4"/>
    <mergeCell ref="B3:C3"/>
    <mergeCell ref="D3:X3"/>
    <mergeCell ref="Y3:AA3"/>
    <mergeCell ref="AB3:AC3"/>
    <mergeCell ref="AD3:AG3"/>
    <mergeCell ref="B6:C6"/>
    <mergeCell ref="D6:X6"/>
    <mergeCell ref="Y6:AA6"/>
    <mergeCell ref="AB6:AC6"/>
    <mergeCell ref="AD6:AG6"/>
    <mergeCell ref="B5:C5"/>
    <mergeCell ref="D5:X5"/>
    <mergeCell ref="Y5:AA5"/>
    <mergeCell ref="AB5:AC5"/>
    <mergeCell ref="AD5:AG5"/>
    <mergeCell ref="B8:C8"/>
    <mergeCell ref="D8:X8"/>
    <mergeCell ref="Y8:AA8"/>
    <mergeCell ref="AB8:AC8"/>
    <mergeCell ref="AD8:AG8"/>
    <mergeCell ref="B7:C7"/>
    <mergeCell ref="D7:X7"/>
    <mergeCell ref="Y7:AA7"/>
    <mergeCell ref="AB7:AC7"/>
    <mergeCell ref="AD7:AG7"/>
    <mergeCell ref="B10:C10"/>
    <mergeCell ref="D10:X10"/>
    <mergeCell ref="Y10:AA10"/>
    <mergeCell ref="AB10:AC10"/>
    <mergeCell ref="AD10:AG10"/>
    <mergeCell ref="B9:C9"/>
    <mergeCell ref="D9:X9"/>
    <mergeCell ref="Y9:AA9"/>
    <mergeCell ref="AB9:AC9"/>
    <mergeCell ref="AD9:AG9"/>
    <mergeCell ref="B12:C12"/>
    <mergeCell ref="D12:X12"/>
    <mergeCell ref="Y12:AA12"/>
    <mergeCell ref="AB12:AC12"/>
    <mergeCell ref="AD12:AG12"/>
    <mergeCell ref="B11:C11"/>
    <mergeCell ref="D11:X11"/>
    <mergeCell ref="Y11:AA11"/>
    <mergeCell ref="AB11:AC11"/>
    <mergeCell ref="AD11:AG11"/>
    <mergeCell ref="B14:C14"/>
    <mergeCell ref="D14:X14"/>
    <mergeCell ref="Y14:AA14"/>
    <mergeCell ref="AB14:AC14"/>
    <mergeCell ref="AD14:AG14"/>
    <mergeCell ref="B13:C13"/>
    <mergeCell ref="D13:X13"/>
    <mergeCell ref="Y13:AA13"/>
    <mergeCell ref="AB13:AC13"/>
    <mergeCell ref="AD13:AG13"/>
    <mergeCell ref="B16:C16"/>
    <mergeCell ref="D16:X16"/>
    <mergeCell ref="Y16:AA16"/>
    <mergeCell ref="AB16:AC16"/>
    <mergeCell ref="AD16:AG16"/>
    <mergeCell ref="B15:C15"/>
    <mergeCell ref="D15:X15"/>
    <mergeCell ref="Y15:AA15"/>
    <mergeCell ref="AB15:AC15"/>
    <mergeCell ref="AD15:AG15"/>
    <mergeCell ref="B18:C18"/>
    <mergeCell ref="D18:X18"/>
    <mergeCell ref="Y18:AA18"/>
    <mergeCell ref="AB18:AC18"/>
    <mergeCell ref="AD18:AG18"/>
    <mergeCell ref="B17:C17"/>
    <mergeCell ref="D17:X17"/>
    <mergeCell ref="Y17:AA17"/>
    <mergeCell ref="AB17:AC17"/>
    <mergeCell ref="AD17:AG17"/>
    <mergeCell ref="B20:C20"/>
    <mergeCell ref="D20:X20"/>
    <mergeCell ref="Y20:AA20"/>
    <mergeCell ref="AB20:AC20"/>
    <mergeCell ref="AD20:AG20"/>
    <mergeCell ref="B19:C19"/>
    <mergeCell ref="D19:X19"/>
    <mergeCell ref="Y19:AA19"/>
    <mergeCell ref="AB19:AC19"/>
    <mergeCell ref="AD19:AG19"/>
    <mergeCell ref="B22:C22"/>
    <mergeCell ref="D22:X22"/>
    <mergeCell ref="Y22:AA22"/>
    <mergeCell ref="AB22:AC22"/>
    <mergeCell ref="AD22:AG22"/>
    <mergeCell ref="B21:C21"/>
    <mergeCell ref="D21:X21"/>
    <mergeCell ref="Y21:AA21"/>
    <mergeCell ref="AB21:AC21"/>
    <mergeCell ref="AD21:AG21"/>
    <mergeCell ref="B24:C24"/>
    <mergeCell ref="D24:X24"/>
    <mergeCell ref="Y24:AA24"/>
    <mergeCell ref="AB24:AC24"/>
    <mergeCell ref="AD24:AG24"/>
    <mergeCell ref="B23:C23"/>
    <mergeCell ref="D23:X23"/>
    <mergeCell ref="Y23:AA23"/>
    <mergeCell ref="AB23:AC23"/>
    <mergeCell ref="AD23:AG23"/>
    <mergeCell ref="B26:C26"/>
    <mergeCell ref="D26:X26"/>
    <mergeCell ref="Y26:AA26"/>
    <mergeCell ref="AB26:AC26"/>
    <mergeCell ref="AD26:AG26"/>
    <mergeCell ref="B25:C25"/>
    <mergeCell ref="D25:X25"/>
    <mergeCell ref="Y25:AA25"/>
    <mergeCell ref="AB25:AC25"/>
    <mergeCell ref="AD25:AG25"/>
    <mergeCell ref="B28:C28"/>
    <mergeCell ref="D28:X28"/>
    <mergeCell ref="Y28:AA28"/>
    <mergeCell ref="AB28:AC28"/>
    <mergeCell ref="AD28:AG28"/>
    <mergeCell ref="B27:C27"/>
    <mergeCell ref="D27:X27"/>
    <mergeCell ref="Y27:AA27"/>
    <mergeCell ref="AB27:AC27"/>
    <mergeCell ref="AD27:AG27"/>
    <mergeCell ref="AD31:AG31"/>
    <mergeCell ref="B30:C30"/>
    <mergeCell ref="D30:X30"/>
    <mergeCell ref="Y30:AA30"/>
    <mergeCell ref="AB30:AC30"/>
    <mergeCell ref="AD30:AG30"/>
    <mergeCell ref="B29:C29"/>
    <mergeCell ref="D29:X29"/>
    <mergeCell ref="Y29:AA29"/>
    <mergeCell ref="AB29:AC29"/>
    <mergeCell ref="AD29:AG29"/>
    <mergeCell ref="B2:C2"/>
    <mergeCell ref="D2:X2"/>
    <mergeCell ref="Y2:AA2"/>
    <mergeCell ref="AB2:AC2"/>
    <mergeCell ref="AD2:AG2"/>
    <mergeCell ref="B34:C34"/>
    <mergeCell ref="D34:X34"/>
    <mergeCell ref="Y34:AA34"/>
    <mergeCell ref="AB34:AC34"/>
    <mergeCell ref="AD34:AG34"/>
    <mergeCell ref="B33:C33"/>
    <mergeCell ref="D33:X33"/>
    <mergeCell ref="Y33:AA33"/>
    <mergeCell ref="AB33:AC33"/>
    <mergeCell ref="AD33:AG33"/>
    <mergeCell ref="B32:C32"/>
    <mergeCell ref="D32:X32"/>
    <mergeCell ref="Y32:AA32"/>
    <mergeCell ref="AB32:AC32"/>
    <mergeCell ref="AD32:AG32"/>
    <mergeCell ref="B31:C31"/>
    <mergeCell ref="D31:X31"/>
    <mergeCell ref="Y31:AA31"/>
    <mergeCell ref="AB31:AC3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102"/>
  <sheetViews>
    <sheetView workbookViewId="0"/>
  </sheetViews>
  <sheetFormatPr defaultColWidth="132.140625" defaultRowHeight="10.199999999999999" x14ac:dyDescent="0.2"/>
  <cols>
    <col min="1" max="1" width="112.140625" bestFit="1" customWidth="1"/>
  </cols>
  <sheetData>
    <row r="1" spans="1:1" x14ac:dyDescent="0.2">
      <c r="A1" s="3" t="s">
        <v>41</v>
      </c>
    </row>
    <row r="2" spans="1:1" x14ac:dyDescent="0.2">
      <c r="A2" s="3" t="s">
        <v>42</v>
      </c>
    </row>
    <row r="3" spans="1:1" x14ac:dyDescent="0.2">
      <c r="A3" s="3" t="s">
        <v>43</v>
      </c>
    </row>
    <row r="4" spans="1:1" x14ac:dyDescent="0.2">
      <c r="A4" s="3" t="s">
        <v>4</v>
      </c>
    </row>
    <row r="5" spans="1:1" x14ac:dyDescent="0.2">
      <c r="A5" s="3" t="s">
        <v>50</v>
      </c>
    </row>
    <row r="6" spans="1:1" x14ac:dyDescent="0.2">
      <c r="A6" s="3" t="s">
        <v>51</v>
      </c>
    </row>
    <row r="7" spans="1:1" x14ac:dyDescent="0.2">
      <c r="A7" s="3" t="s">
        <v>52</v>
      </c>
    </row>
    <row r="8" spans="1:1" x14ac:dyDescent="0.2">
      <c r="A8" s="3" t="s">
        <v>53</v>
      </c>
    </row>
    <row r="9" spans="1:1" x14ac:dyDescent="0.2">
      <c r="A9" s="3" t="s">
        <v>54</v>
      </c>
    </row>
    <row r="10" spans="1:1" x14ac:dyDescent="0.2">
      <c r="A10" s="3" t="s">
        <v>55</v>
      </c>
    </row>
    <row r="11" spans="1:1" x14ac:dyDescent="0.2">
      <c r="A11" s="3" t="s">
        <v>57</v>
      </c>
    </row>
    <row r="12" spans="1:1" x14ac:dyDescent="0.2">
      <c r="A12" s="3" t="s">
        <v>56</v>
      </c>
    </row>
    <row r="13" spans="1:1" x14ac:dyDescent="0.2">
      <c r="A13" s="3" t="s">
        <v>58</v>
      </c>
    </row>
    <row r="14" spans="1:1" x14ac:dyDescent="0.2">
      <c r="A14" s="3" t="s">
        <v>59</v>
      </c>
    </row>
    <row r="15" spans="1:1" x14ac:dyDescent="0.2">
      <c r="A15" s="3" t="s">
        <v>22</v>
      </c>
    </row>
    <row r="16" spans="1:1" x14ac:dyDescent="0.2">
      <c r="A16" s="3" t="s">
        <v>60</v>
      </c>
    </row>
    <row r="17" spans="1:1" x14ac:dyDescent="0.2">
      <c r="A17" s="3" t="s">
        <v>61</v>
      </c>
    </row>
    <row r="18" spans="1:1" x14ac:dyDescent="0.2">
      <c r="A18" s="3" t="s">
        <v>62</v>
      </c>
    </row>
    <row r="19" spans="1:1" x14ac:dyDescent="0.2">
      <c r="A19" s="23" t="s">
        <v>27</v>
      </c>
    </row>
    <row r="20" spans="1:1" x14ac:dyDescent="0.2">
      <c r="A20" s="23" t="s">
        <v>26</v>
      </c>
    </row>
    <row r="21" spans="1:1" x14ac:dyDescent="0.2">
      <c r="A21" s="3" t="s">
        <v>63</v>
      </c>
    </row>
    <row r="22" spans="1:1" x14ac:dyDescent="0.2">
      <c r="A22" s="3" t="s">
        <v>64</v>
      </c>
    </row>
    <row r="23" spans="1:1" x14ac:dyDescent="0.2">
      <c r="A23" s="3" t="s">
        <v>36</v>
      </c>
    </row>
    <row r="24" spans="1:1" x14ac:dyDescent="0.2">
      <c r="A24" s="3" t="s">
        <v>37</v>
      </c>
    </row>
    <row r="25" spans="1:1" x14ac:dyDescent="0.2">
      <c r="A25" s="3" t="s">
        <v>34</v>
      </c>
    </row>
    <row r="26" spans="1:1" x14ac:dyDescent="0.2">
      <c r="A26" s="3" t="s">
        <v>80</v>
      </c>
    </row>
    <row r="27" spans="1:1" x14ac:dyDescent="0.2">
      <c r="A27" s="3" t="s">
        <v>81</v>
      </c>
    </row>
    <row r="28" spans="1:1" x14ac:dyDescent="0.2">
      <c r="A28" s="3" t="s">
        <v>38</v>
      </c>
    </row>
    <row r="29" spans="1:1" x14ac:dyDescent="0.2">
      <c r="A29" s="3" t="s">
        <v>35</v>
      </c>
    </row>
    <row r="30" spans="1:1" x14ac:dyDescent="0.2">
      <c r="A30" s="3" t="s">
        <v>39</v>
      </c>
    </row>
    <row r="31" spans="1:1" x14ac:dyDescent="0.2">
      <c r="A31" s="3" t="s">
        <v>85</v>
      </c>
    </row>
    <row r="32" spans="1:1" x14ac:dyDescent="0.2">
      <c r="A32" s="3" t="s">
        <v>86</v>
      </c>
    </row>
    <row r="33" spans="1:1" x14ac:dyDescent="0.2">
      <c r="A33" s="3" t="s">
        <v>83</v>
      </c>
    </row>
    <row r="34" spans="1:1" x14ac:dyDescent="0.2">
      <c r="A34" s="3" t="s">
        <v>82</v>
      </c>
    </row>
    <row r="35" spans="1:1" x14ac:dyDescent="0.2">
      <c r="A35" s="3" t="s">
        <v>30</v>
      </c>
    </row>
    <row r="36" spans="1:1" x14ac:dyDescent="0.2">
      <c r="A36" s="3" t="s">
        <v>31</v>
      </c>
    </row>
    <row r="37" spans="1:1" x14ac:dyDescent="0.2">
      <c r="A37" s="3" t="s">
        <v>87</v>
      </c>
    </row>
    <row r="38" spans="1:1" x14ac:dyDescent="0.2">
      <c r="A38" s="3" t="s">
        <v>32</v>
      </c>
    </row>
    <row r="39" spans="1:1" x14ac:dyDescent="0.2">
      <c r="A39" s="3" t="s">
        <v>33</v>
      </c>
    </row>
    <row r="40" spans="1:1" x14ac:dyDescent="0.2">
      <c r="A40" s="3" t="s">
        <v>29</v>
      </c>
    </row>
    <row r="41" spans="1:1" x14ac:dyDescent="0.2">
      <c r="A41" s="3" t="s">
        <v>28</v>
      </c>
    </row>
    <row r="42" spans="1:1" x14ac:dyDescent="0.2">
      <c r="A42" s="3" t="s">
        <v>44</v>
      </c>
    </row>
    <row r="43" spans="1:1" x14ac:dyDescent="0.2">
      <c r="A43" s="3" t="s">
        <v>45</v>
      </c>
    </row>
    <row r="44" spans="1:1" x14ac:dyDescent="0.2">
      <c r="A44" s="3" t="s">
        <v>48</v>
      </c>
    </row>
    <row r="45" spans="1:1" x14ac:dyDescent="0.2">
      <c r="A45" s="22" t="s">
        <v>84</v>
      </c>
    </row>
    <row r="46" spans="1:1" x14ac:dyDescent="0.2">
      <c r="A46" s="24" t="s">
        <v>49</v>
      </c>
    </row>
    <row r="47" spans="1:1" x14ac:dyDescent="0.2">
      <c r="A47" s="53" t="s">
        <v>152</v>
      </c>
    </row>
    <row r="48" spans="1:1" x14ac:dyDescent="0.2">
      <c r="A48" s="53" t="s">
        <v>153</v>
      </c>
    </row>
    <row r="49" spans="1:1" x14ac:dyDescent="0.2">
      <c r="A49" s="53" t="s">
        <v>154</v>
      </c>
    </row>
    <row r="50" spans="1:1" x14ac:dyDescent="0.2">
      <c r="A50" s="53" t="s">
        <v>155</v>
      </c>
    </row>
    <row r="51" spans="1:1" x14ac:dyDescent="0.2">
      <c r="A51" s="53" t="s">
        <v>156</v>
      </c>
    </row>
    <row r="52" spans="1:1" x14ac:dyDescent="0.2">
      <c r="A52" s="53" t="s">
        <v>157</v>
      </c>
    </row>
    <row r="53" spans="1:1" x14ac:dyDescent="0.2">
      <c r="A53" s="53" t="s">
        <v>158</v>
      </c>
    </row>
    <row r="54" spans="1:1" x14ac:dyDescent="0.2">
      <c r="A54" s="53" t="s">
        <v>159</v>
      </c>
    </row>
    <row r="55" spans="1:1" x14ac:dyDescent="0.2">
      <c r="A55" s="53" t="s">
        <v>160</v>
      </c>
    </row>
    <row r="56" spans="1:1" x14ac:dyDescent="0.2">
      <c r="A56" s="53" t="s">
        <v>161</v>
      </c>
    </row>
    <row r="57" spans="1:1" x14ac:dyDescent="0.2">
      <c r="A57" s="53" t="s">
        <v>162</v>
      </c>
    </row>
    <row r="58" spans="1:1" x14ac:dyDescent="0.2">
      <c r="A58" s="53" t="s">
        <v>163</v>
      </c>
    </row>
    <row r="59" spans="1:1" x14ac:dyDescent="0.2">
      <c r="A59" s="53" t="s">
        <v>164</v>
      </c>
    </row>
    <row r="60" spans="1:1" x14ac:dyDescent="0.2">
      <c r="A60" s="53" t="s">
        <v>165</v>
      </c>
    </row>
    <row r="61" spans="1:1" x14ac:dyDescent="0.2">
      <c r="A61" s="53" t="s">
        <v>166</v>
      </c>
    </row>
    <row r="62" spans="1:1" x14ac:dyDescent="0.2">
      <c r="A62" s="53" t="s">
        <v>167</v>
      </c>
    </row>
    <row r="63" spans="1:1" x14ac:dyDescent="0.2">
      <c r="A63" s="53" t="s">
        <v>168</v>
      </c>
    </row>
    <row r="64" spans="1:1" x14ac:dyDescent="0.2">
      <c r="A64" s="53" t="s">
        <v>169</v>
      </c>
    </row>
    <row r="65" spans="1:1" x14ac:dyDescent="0.2">
      <c r="A65" s="53" t="s">
        <v>170</v>
      </c>
    </row>
    <row r="66" spans="1:1" x14ac:dyDescent="0.2">
      <c r="A66" s="53" t="s">
        <v>171</v>
      </c>
    </row>
    <row r="67" spans="1:1" x14ac:dyDescent="0.2">
      <c r="A67" s="53" t="s">
        <v>172</v>
      </c>
    </row>
    <row r="68" spans="1:1" x14ac:dyDescent="0.2">
      <c r="A68" s="53" t="s">
        <v>173</v>
      </c>
    </row>
    <row r="69" spans="1:1" x14ac:dyDescent="0.2">
      <c r="A69" s="53" t="s">
        <v>174</v>
      </c>
    </row>
    <row r="70" spans="1:1" x14ac:dyDescent="0.2">
      <c r="A70" s="53" t="s">
        <v>175</v>
      </c>
    </row>
    <row r="71" spans="1:1" x14ac:dyDescent="0.2">
      <c r="A71" s="53" t="s">
        <v>176</v>
      </c>
    </row>
    <row r="72" spans="1:1" x14ac:dyDescent="0.2">
      <c r="A72" s="53" t="s">
        <v>177</v>
      </c>
    </row>
    <row r="73" spans="1:1" x14ac:dyDescent="0.2">
      <c r="A73" s="53" t="s">
        <v>178</v>
      </c>
    </row>
    <row r="74" spans="1:1" x14ac:dyDescent="0.2">
      <c r="A74" s="53" t="s">
        <v>179</v>
      </c>
    </row>
    <row r="75" spans="1:1" x14ac:dyDescent="0.2">
      <c r="A75" s="53" t="s">
        <v>180</v>
      </c>
    </row>
    <row r="76" spans="1:1" x14ac:dyDescent="0.2">
      <c r="A76" s="53" t="s">
        <v>181</v>
      </c>
    </row>
    <row r="77" spans="1:1" x14ac:dyDescent="0.2">
      <c r="A77" s="53" t="s">
        <v>182</v>
      </c>
    </row>
    <row r="78" spans="1:1" x14ac:dyDescent="0.2">
      <c r="A78" s="53" t="s">
        <v>183</v>
      </c>
    </row>
    <row r="79" spans="1:1" x14ac:dyDescent="0.2">
      <c r="A79" s="53" t="s">
        <v>184</v>
      </c>
    </row>
    <row r="80" spans="1:1" x14ac:dyDescent="0.2">
      <c r="A80" s="53" t="s">
        <v>185</v>
      </c>
    </row>
    <row r="81" spans="1:1" x14ac:dyDescent="0.2">
      <c r="A81" s="53" t="s">
        <v>186</v>
      </c>
    </row>
    <row r="82" spans="1:1" x14ac:dyDescent="0.2">
      <c r="A82" s="53" t="s">
        <v>187</v>
      </c>
    </row>
    <row r="83" spans="1:1" x14ac:dyDescent="0.2">
      <c r="A83" s="53" t="s">
        <v>188</v>
      </c>
    </row>
    <row r="84" spans="1:1" x14ac:dyDescent="0.2">
      <c r="A84" s="53" t="s">
        <v>189</v>
      </c>
    </row>
    <row r="85" spans="1:1" x14ac:dyDescent="0.2">
      <c r="A85" s="53" t="s">
        <v>190</v>
      </c>
    </row>
    <row r="86" spans="1:1" x14ac:dyDescent="0.2">
      <c r="A86" s="53" t="s">
        <v>191</v>
      </c>
    </row>
    <row r="87" spans="1:1" x14ac:dyDescent="0.2">
      <c r="A87" s="53" t="s">
        <v>192</v>
      </c>
    </row>
    <row r="88" spans="1:1" x14ac:dyDescent="0.2">
      <c r="A88" s="53" t="s">
        <v>193</v>
      </c>
    </row>
    <row r="89" spans="1:1" x14ac:dyDescent="0.2">
      <c r="A89" s="53" t="s">
        <v>194</v>
      </c>
    </row>
    <row r="90" spans="1:1" x14ac:dyDescent="0.2">
      <c r="A90" s="53" t="s">
        <v>195</v>
      </c>
    </row>
    <row r="91" spans="1:1" x14ac:dyDescent="0.2">
      <c r="A91" s="53" t="s">
        <v>196</v>
      </c>
    </row>
    <row r="92" spans="1:1" x14ac:dyDescent="0.2">
      <c r="A92" s="53" t="s">
        <v>197</v>
      </c>
    </row>
    <row r="93" spans="1:1" x14ac:dyDescent="0.2">
      <c r="A93" s="53" t="s">
        <v>198</v>
      </c>
    </row>
    <row r="94" spans="1:1" x14ac:dyDescent="0.2">
      <c r="A94" s="53" t="s">
        <v>199</v>
      </c>
    </row>
    <row r="95" spans="1:1" x14ac:dyDescent="0.2">
      <c r="A95" s="53" t="s">
        <v>150</v>
      </c>
    </row>
    <row r="96" spans="1:1" x14ac:dyDescent="0.2">
      <c r="A96" s="53" t="s">
        <v>103</v>
      </c>
    </row>
    <row r="97" spans="1:1" x14ac:dyDescent="0.2">
      <c r="A97" s="53" t="s">
        <v>151</v>
      </c>
    </row>
    <row r="98" spans="1:1" x14ac:dyDescent="0.2">
      <c r="A98" s="53" t="s">
        <v>200</v>
      </c>
    </row>
    <row r="99" spans="1:1" x14ac:dyDescent="0.2">
      <c r="A99" s="53" t="s">
        <v>201</v>
      </c>
    </row>
    <row r="100" spans="1:1" x14ac:dyDescent="0.2">
      <c r="A100" s="53" t="s">
        <v>202</v>
      </c>
    </row>
    <row r="101" spans="1:1" x14ac:dyDescent="0.2">
      <c r="A101" s="53" t="s">
        <v>203</v>
      </c>
    </row>
    <row r="102" spans="1:1" x14ac:dyDescent="0.2">
      <c r="A102" s="53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ЗАКАЗ</vt:lpstr>
      <vt:lpstr>ХотСервис</vt:lpstr>
      <vt:lpstr>карат</vt:lpstr>
      <vt:lpstr>этон</vt:lpstr>
      <vt:lpstr>изделия</vt:lpstr>
      <vt:lpstr>Товары</vt:lpstr>
      <vt:lpstr>Товары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Вячеслав</dc:creator>
  <cp:keywords/>
  <dc:description/>
  <cp:lastModifiedBy>User</cp:lastModifiedBy>
  <cp:revision>1</cp:revision>
  <cp:lastPrinted>2014-07-08T07:44:23Z</cp:lastPrinted>
  <dcterms:created xsi:type="dcterms:W3CDTF">2014-07-08T07:44:23Z</dcterms:created>
  <dcterms:modified xsi:type="dcterms:W3CDTF">2015-06-01T21:25:26Z</dcterms:modified>
</cp:coreProperties>
</file>