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48" windowWidth="9540" windowHeight="6096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solver_adj" localSheetId="0" hidden="1">Лист1!$K$6:$K$35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Лист1!$J$6:$J$35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1</definedName>
    <definedName name="solver_nwt" localSheetId="0" hidden="1">1</definedName>
    <definedName name="solver_opt" localSheetId="0" hidden="1">Лист1!$B$58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hs1" localSheetId="0" hidden="1">600000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K2" i="1" l="1"/>
  <c r="B6" i="4"/>
  <c r="B7" i="4"/>
  <c r="B8" i="4"/>
  <c r="E3" i="2" l="1"/>
  <c r="C3" i="2"/>
  <c r="F3" i="2"/>
  <c r="D3" i="2"/>
  <c r="G3" i="2"/>
  <c r="H3" i="2"/>
  <c r="G4" i="2"/>
  <c r="H4" i="2" s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7" i="1"/>
  <c r="H8" i="1"/>
  <c r="H9" i="1"/>
  <c r="H7" i="1"/>
  <c r="H6" i="1"/>
  <c r="K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6" i="1"/>
  <c r="D4" i="1"/>
  <c r="E4" i="1" s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6" i="1"/>
  <c r="B4" i="1"/>
  <c r="C4" i="1" s="1"/>
</calcChain>
</file>

<file path=xl/sharedStrings.xml><?xml version="1.0" encoding="utf-8"?>
<sst xmlns="http://schemas.openxmlformats.org/spreadsheetml/2006/main" count="30" uniqueCount="22">
  <si>
    <t>Платина</t>
  </si>
  <si>
    <t>Золото</t>
  </si>
  <si>
    <t>Текущий</t>
  </si>
  <si>
    <t>Телебанк</t>
  </si>
  <si>
    <t>Источник</t>
  </si>
  <si>
    <t>Лимит день</t>
  </si>
  <si>
    <t>Лимит Месяц</t>
  </si>
  <si>
    <t>комиссия</t>
  </si>
  <si>
    <t>Сумма</t>
  </si>
  <si>
    <t>День</t>
  </si>
  <si>
    <t>Месяц</t>
  </si>
  <si>
    <t>A</t>
  </si>
  <si>
    <t>B</t>
  </si>
  <si>
    <t>C</t>
  </si>
  <si>
    <t>Данные</t>
  </si>
  <si>
    <t>Формула</t>
  </si>
  <si>
    <t>Описание</t>
  </si>
  <si>
    <t>Результат</t>
  </si>
  <si>
    <t>Отображает значение ИСТИНА, если число в ячейке A2 находится в интервале от 1 до 100. В противном случае отображается значение ЛОЖЬ.</t>
  </si>
  <si>
    <t>Показывает число из ячейки A3 (если оно находится в интервале от 1 до 100) или сообщение ("Значение вне интервала.").</t>
  </si>
  <si>
    <t>Значение вне интервала.</t>
  </si>
  <si>
    <t>Показывает число из ячейки A2 (если оно находится в интервале от 1 до 100) или сообщение.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</si>
</sst>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FFF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6B82B2"/>
        <bgColor indexed="64"/>
      </patternFill>
    </fill>
  </fills>
  <borders count="2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0" borderId="1" xfId="0" applyNumberFormat="1" applyBorder="1"/>
    <xf numFmtId="0" fontId="0" fillId="0" borderId="1" xfId="0" applyBorder="1"/>
    <xf numFmtId="3" fontId="0" fillId="0" borderId="1" xfId="0" applyNumberFormat="1" applyBorder="1"/>
    <xf numFmtId="0" fontId="0" fillId="0" borderId="2" xfId="0" applyBorder="1"/>
    <xf numFmtId="14" fontId="0" fillId="0" borderId="2" xfId="0" applyNumberFormat="1" applyBorder="1"/>
    <xf numFmtId="3" fontId="0" fillId="0" borderId="3" xfId="0" applyNumberFormat="1" applyBorder="1"/>
    <xf numFmtId="3" fontId="0" fillId="0" borderId="5" xfId="0" applyNumberFormat="1" applyBorder="1"/>
    <xf numFmtId="3" fontId="0" fillId="0" borderId="7" xfId="0" applyNumberFormat="1" applyBorder="1"/>
    <xf numFmtId="3" fontId="0" fillId="0" borderId="8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0" fontId="0" fillId="0" borderId="15" xfId="0" applyBorder="1"/>
    <xf numFmtId="0" fontId="0" fillId="0" borderId="3" xfId="0" applyBorder="1"/>
    <xf numFmtId="3" fontId="0" fillId="0" borderId="17" xfId="0" applyNumberFormat="1" applyBorder="1"/>
    <xf numFmtId="3" fontId="0" fillId="0" borderId="18" xfId="0" applyNumberFormat="1" applyBorder="1"/>
    <xf numFmtId="3" fontId="0" fillId="0" borderId="6" xfId="0" applyNumberFormat="1" applyBorder="1"/>
    <xf numFmtId="164" fontId="0" fillId="0" borderId="19" xfId="0" applyNumberFormat="1" applyBorder="1"/>
    <xf numFmtId="3" fontId="0" fillId="0" borderId="20" xfId="0" applyNumberFormat="1" applyBorder="1"/>
    <xf numFmtId="164" fontId="0" fillId="0" borderId="21" xfId="0" applyNumberFormat="1" applyBorder="1"/>
    <xf numFmtId="3" fontId="0" fillId="0" borderId="22" xfId="0" applyNumberFormat="1" applyBorder="1"/>
    <xf numFmtId="0" fontId="0" fillId="0" borderId="5" xfId="0" applyBorder="1"/>
    <xf numFmtId="0" fontId="0" fillId="0" borderId="23" xfId="0" applyBorder="1"/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6" xfId="0" applyBorder="1"/>
    <xf numFmtId="3" fontId="1" fillId="0" borderId="4" xfId="0" applyNumberFormat="1" applyFont="1" applyBorder="1" applyAlignment="1">
      <alignment horizontal="center"/>
    </xf>
    <xf numFmtId="0" fontId="0" fillId="0" borderId="24" xfId="0" applyBorder="1"/>
    <xf numFmtId="3" fontId="0" fillId="0" borderId="13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4" fontId="0" fillId="0" borderId="25" xfId="0" applyNumberFormat="1" applyBorder="1" applyAlignment="1">
      <alignment horizontal="center" vertical="center"/>
    </xf>
    <xf numFmtId="4" fontId="0" fillId="0" borderId="26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9" fontId="0" fillId="0" borderId="0" xfId="0" applyNumberFormat="1"/>
    <xf numFmtId="0" fontId="0" fillId="2" borderId="0" xfId="0" applyFill="1" applyAlignment="1">
      <alignment horizontal="left" vertical="top" wrapText="1"/>
    </xf>
    <xf numFmtId="0" fontId="2" fillId="3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vertical="top" wrapText="1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workbookViewId="0">
      <selection activeCell="N13" sqref="N13"/>
    </sheetView>
  </sheetViews>
  <sheetFormatPr defaultRowHeight="14.4" x14ac:dyDescent="0.3"/>
  <cols>
    <col min="1" max="1" width="13" style="2" customWidth="1"/>
    <col min="2" max="2" width="16.6640625" style="3" hidden="1" customWidth="1"/>
    <col min="3" max="3" width="12.44140625" style="3" hidden="1" customWidth="1"/>
    <col min="4" max="4" width="11.44140625" style="3" hidden="1" customWidth="1"/>
    <col min="5" max="5" width="9.88671875" style="3" hidden="1" customWidth="1"/>
    <col min="6" max="6" width="9.33203125" style="3" customWidth="1"/>
    <col min="7" max="7" width="8.88671875" style="3" customWidth="1"/>
    <col min="8" max="8" width="9.5546875" style="3" customWidth="1"/>
    <col min="9" max="9" width="8.88671875" style="2"/>
    <col min="10" max="10" width="8.88671875" style="6"/>
    <col min="11" max="16384" width="8.88671875" style="2"/>
  </cols>
  <sheetData>
    <row r="1" spans="1:12" x14ac:dyDescent="0.3">
      <c r="A1" s="4" t="s">
        <v>4</v>
      </c>
      <c r="B1" s="31" t="s">
        <v>0</v>
      </c>
      <c r="C1" s="32"/>
      <c r="D1" s="31" t="s">
        <v>1</v>
      </c>
      <c r="E1" s="32"/>
      <c r="F1" s="16" t="s">
        <v>2</v>
      </c>
      <c r="G1" s="17" t="s">
        <v>2</v>
      </c>
      <c r="H1" s="18" t="s">
        <v>7</v>
      </c>
      <c r="I1" s="24" t="s">
        <v>3</v>
      </c>
      <c r="K1" s="18" t="s">
        <v>7</v>
      </c>
      <c r="L1" s="15"/>
    </row>
    <row r="2" spans="1:12" x14ac:dyDescent="0.3">
      <c r="A2" s="4" t="s">
        <v>5</v>
      </c>
      <c r="B2" s="12">
        <v>750000</v>
      </c>
      <c r="C2" s="13"/>
      <c r="D2" s="12">
        <v>600000</v>
      </c>
      <c r="E2" s="13"/>
      <c r="F2" s="19">
        <v>5.0000000000000001E-3</v>
      </c>
      <c r="G2" s="6">
        <v>600000</v>
      </c>
      <c r="H2" s="20"/>
      <c r="I2" s="19">
        <v>5.0000000000000001E-3</v>
      </c>
      <c r="J2" s="6">
        <v>600000</v>
      </c>
      <c r="K2" s="25">
        <f>IF(SUM(J6:J35)&lt;=600000,600000-SUM(J6:J35),0)</f>
        <v>0</v>
      </c>
      <c r="L2" s="15"/>
    </row>
    <row r="3" spans="1:12" x14ac:dyDescent="0.3">
      <c r="A3" s="4" t="s">
        <v>6</v>
      </c>
      <c r="B3" s="8">
        <v>2500000</v>
      </c>
      <c r="C3" s="9"/>
      <c r="D3" s="8">
        <v>2000000</v>
      </c>
      <c r="E3" s="9"/>
      <c r="F3" s="21">
        <v>0.01</v>
      </c>
      <c r="G3" s="6">
        <v>3500000</v>
      </c>
      <c r="H3" s="20"/>
      <c r="I3" s="21">
        <v>0.01</v>
      </c>
      <c r="J3" s="6">
        <v>3500000</v>
      </c>
      <c r="K3" s="25"/>
      <c r="L3" s="15"/>
    </row>
    <row r="4" spans="1:12" x14ac:dyDescent="0.3">
      <c r="A4" s="4"/>
      <c r="B4" s="8">
        <f>SUM(B6:B35)</f>
        <v>2650000</v>
      </c>
      <c r="C4" s="9">
        <f>IF(B4&gt;B3,B4-B3,0)</f>
        <v>150000</v>
      </c>
      <c r="D4" s="8">
        <f>SUM(D6:D35)</f>
        <v>2800000</v>
      </c>
      <c r="E4" s="9">
        <f>IF(D4&gt;$D$3,D4-D3,0)</f>
        <v>800000</v>
      </c>
      <c r="F4" s="21">
        <v>7.0000000000000007E-2</v>
      </c>
      <c r="G4" s="6">
        <v>3500000</v>
      </c>
      <c r="H4" s="20"/>
      <c r="I4" s="21">
        <v>7.0000000000000007E-2</v>
      </c>
      <c r="J4" s="6">
        <v>3500000</v>
      </c>
      <c r="K4" s="25"/>
      <c r="L4" s="15"/>
    </row>
    <row r="5" spans="1:12" x14ac:dyDescent="0.3">
      <c r="A5" s="4"/>
      <c r="B5" s="8"/>
      <c r="C5" s="9"/>
      <c r="D5" s="8"/>
      <c r="E5" s="9"/>
      <c r="F5" s="8"/>
      <c r="G5" s="6"/>
      <c r="H5" s="9"/>
      <c r="I5" s="26"/>
      <c r="K5" s="25"/>
      <c r="L5" s="15"/>
    </row>
    <row r="6" spans="1:12" x14ac:dyDescent="0.3">
      <c r="A6" s="5">
        <v>42156</v>
      </c>
      <c r="B6" s="8">
        <v>300000</v>
      </c>
      <c r="C6" s="9">
        <f>IF(B6&gt;$B$2,B6-$B$2,0)</f>
        <v>0</v>
      </c>
      <c r="D6" s="8"/>
      <c r="E6" s="9">
        <f>IF(D6&gt;$D$2,D6-$D$2,0)</f>
        <v>0</v>
      </c>
      <c r="F6" s="8"/>
      <c r="G6" s="6">
        <v>500000</v>
      </c>
      <c r="H6" s="9">
        <f>IF(SUM(G$6)&lt;=600000,G6*0.5%,IF(SUM(G$6)&lt;=3500000,G6*1%,IF(SUM(G$6)&gt;3500000,G6*7%,0)))</f>
        <v>2500</v>
      </c>
      <c r="I6" s="26"/>
      <c r="J6" s="6">
        <v>300000</v>
      </c>
      <c r="K6" s="9">
        <f>IF(SUM(J6)&lt;=600000,J6*0.5%,IF(SUM(J6)&lt;=3500000,J6*1%,IF(SUM(J6)&gt;3500000,J6*7%,0)))</f>
        <v>1500</v>
      </c>
      <c r="L6" s="6"/>
    </row>
    <row r="7" spans="1:12" x14ac:dyDescent="0.3">
      <c r="A7" s="5">
        <v>42157</v>
      </c>
      <c r="B7" s="8">
        <v>700000</v>
      </c>
      <c r="C7" s="9">
        <f t="shared" ref="C7:C35" si="0">IF(B7&gt;$B$2,B7-$B$2,0)</f>
        <v>0</v>
      </c>
      <c r="D7" s="8"/>
      <c r="E7" s="9">
        <f t="shared" ref="E7:E35" si="1">IF(D7&gt;$D$2,D7-$D$2,0)</f>
        <v>0</v>
      </c>
      <c r="F7" s="8"/>
      <c r="G7" s="6">
        <v>200000</v>
      </c>
      <c r="H7" s="9">
        <f>IF(SUM(G$6:G7)&lt;=600000,G7*0.5%,IF(SUM(G$6:G7)&lt;=3500000,G7*1%,IF(SUM(G$6:G7)&gt;3500000,G7*7%,0)))</f>
        <v>2000</v>
      </c>
      <c r="I7" s="26"/>
      <c r="J7" s="6">
        <v>100000</v>
      </c>
      <c r="K7" s="9">
        <f>IF(SUM(J$6:J7)&lt;=600000,J7*0.5%,IF(SUM(J$6:J7)&lt;=3500000,J7*1%,IF(SUM(J$6:J7)&gt;3500000,J7*7%,0)))</f>
        <v>500</v>
      </c>
      <c r="L7" s="6"/>
    </row>
    <row r="8" spans="1:12" x14ac:dyDescent="0.3">
      <c r="A8" s="5">
        <v>42158</v>
      </c>
      <c r="B8" s="8">
        <v>850000</v>
      </c>
      <c r="C8" s="9">
        <f t="shared" si="0"/>
        <v>100000</v>
      </c>
      <c r="D8" s="8"/>
      <c r="E8" s="9">
        <f t="shared" si="1"/>
        <v>0</v>
      </c>
      <c r="F8" s="8"/>
      <c r="G8" s="6">
        <v>0</v>
      </c>
      <c r="H8" s="9">
        <f>IF(SUM(G$6:G8)&lt;=600000,G8*0.5%,IF(SUM(G$6:G8)&lt;=3500000,G8*1%,IF(SUM(G$6:G8)&gt;3500000,G8*7%,0)))</f>
        <v>0</v>
      </c>
      <c r="I8" s="26"/>
      <c r="J8" s="6">
        <v>300000</v>
      </c>
      <c r="K8" s="9">
        <f>IF(SUM(J$6:J8)&lt;=600000,J8*0.5%,IF(SUM(J$6:J8)&lt;=3500000,J8*1%,IF(SUM(J$6:J8)&gt;3500000,J8*7%,0)))</f>
        <v>3000</v>
      </c>
      <c r="L8" s="6"/>
    </row>
    <row r="9" spans="1:12" x14ac:dyDescent="0.3">
      <c r="A9" s="5">
        <v>42159</v>
      </c>
      <c r="B9" s="8">
        <v>250000</v>
      </c>
      <c r="C9" s="9">
        <f t="shared" si="0"/>
        <v>0</v>
      </c>
      <c r="D9" s="8"/>
      <c r="E9" s="9">
        <f t="shared" si="1"/>
        <v>0</v>
      </c>
      <c r="F9" s="8"/>
      <c r="G9" s="6">
        <v>0</v>
      </c>
      <c r="H9" s="9">
        <f>IF(SUM(G$6:G9)&lt;=600000,G9*0.5%,IF(SUM(G$6:G9)&lt;=3500000,G9*1%,IF(SUM(G$6:G9)&gt;3500000,G9*7%,0)))</f>
        <v>0</v>
      </c>
      <c r="I9" s="26"/>
      <c r="K9" s="9">
        <f>IF(SUM(J$6:J9)&lt;=600000,J9*0.5%,IF(SUM(J$6:J9)&lt;=3500000,J9*1%,IF(SUM(J$6:J9)&gt;3500000,J9*7%,0)))</f>
        <v>0</v>
      </c>
      <c r="L9" s="15"/>
    </row>
    <row r="10" spans="1:12" x14ac:dyDescent="0.3">
      <c r="A10" s="5">
        <v>42160</v>
      </c>
      <c r="B10" s="8">
        <v>550000</v>
      </c>
      <c r="C10" s="9">
        <f t="shared" si="0"/>
        <v>0</v>
      </c>
      <c r="D10" s="8">
        <v>800000</v>
      </c>
      <c r="E10" s="9">
        <f t="shared" si="1"/>
        <v>200000</v>
      </c>
      <c r="F10" s="8"/>
      <c r="G10" s="6">
        <v>0</v>
      </c>
      <c r="H10" s="9">
        <f>IF(SUM(G$6:G10)&lt;=600000,G10*0.5%,IF(SUM(G$6:G10)&lt;=3500000,G10*1%,IF(SUM(G$6:G10)&gt;3500000,G10*7%,0)))</f>
        <v>0</v>
      </c>
      <c r="I10" s="26"/>
      <c r="K10" s="9">
        <f>IF(SUM(J$6:J10)&lt;=600000,J10*0.5%,IF(SUM(J$6:J10)&lt;=3500000,J10*1%,IF(SUM(J$6:J10)&gt;3500000,J10*7%,0)))</f>
        <v>0</v>
      </c>
      <c r="L10" s="15"/>
    </row>
    <row r="11" spans="1:12" x14ac:dyDescent="0.3">
      <c r="A11" s="5">
        <v>42161</v>
      </c>
      <c r="B11" s="8"/>
      <c r="C11" s="9">
        <f t="shared" si="0"/>
        <v>0</v>
      </c>
      <c r="D11" s="8">
        <v>2000000</v>
      </c>
      <c r="E11" s="9">
        <f t="shared" si="1"/>
        <v>1400000</v>
      </c>
      <c r="F11" s="8"/>
      <c r="G11" s="6"/>
      <c r="H11" s="9">
        <f>IF(SUM(G$6:G11)&lt;=600000,G11*0.5%,IF(SUM(G$6:G11)&lt;=3500000,G11*1%,IF(SUM(G$6:G11)&gt;3500000,G11*7%,0)))</f>
        <v>0</v>
      </c>
      <c r="I11" s="26"/>
      <c r="K11" s="9">
        <f>IF(SUM(J$6:J11)&lt;=600000,J11*0.5%,IF(SUM(J$6:J11)&lt;=3500000,J11*1%,IF(SUM(J$6:J11)&gt;3500000,J11*7%,0)))</f>
        <v>0</v>
      </c>
      <c r="L11" s="15"/>
    </row>
    <row r="12" spans="1:12" x14ac:dyDescent="0.3">
      <c r="A12" s="5">
        <v>42162</v>
      </c>
      <c r="B12" s="8"/>
      <c r="C12" s="9">
        <f t="shared" si="0"/>
        <v>0</v>
      </c>
      <c r="D12" s="8"/>
      <c r="E12" s="9">
        <f t="shared" si="1"/>
        <v>0</v>
      </c>
      <c r="F12" s="8"/>
      <c r="G12" s="6"/>
      <c r="H12" s="9">
        <f>IF(SUM(G$6:G12)&lt;=600000,G12*0.5%,IF(SUM(G$6:G12)&lt;=3500000,G12*1%,IF(SUM(G$6:G12)&gt;3500000,G12*7%,0)))</f>
        <v>0</v>
      </c>
      <c r="I12" s="26"/>
      <c r="K12" s="9">
        <f>IF(SUM(J$6:J12)&lt;=600000,J12*0.5%,IF(SUM(J$6:J12)&lt;=3500000,J12*1%,IF(SUM(J$6:J12)&gt;3500000,J12*7%,0)))</f>
        <v>0</v>
      </c>
      <c r="L12" s="15"/>
    </row>
    <row r="13" spans="1:12" x14ac:dyDescent="0.3">
      <c r="A13" s="5">
        <v>42163</v>
      </c>
      <c r="B13" s="8"/>
      <c r="C13" s="9">
        <f t="shared" si="0"/>
        <v>0</v>
      </c>
      <c r="D13" s="8"/>
      <c r="E13" s="9">
        <f t="shared" si="1"/>
        <v>0</v>
      </c>
      <c r="F13" s="8"/>
      <c r="G13" s="6"/>
      <c r="H13" s="9">
        <f>IF(SUM(G$6:G13)&lt;=600000,G13*0.5%,IF(SUM(G$6:G13)&lt;=3500000,G13*1%,IF(SUM(G$6:G13)&gt;3500000,G13*7%,0)))</f>
        <v>0</v>
      </c>
      <c r="I13" s="26"/>
      <c r="K13" s="9">
        <f>IF(SUM(J$6:J13)&lt;=600000,J13*0.5%,IF(SUM(J$6:J13)&lt;=3500000,J13*1%,IF(SUM(J$6:J13)&gt;3500000,J13*7%,0)))</f>
        <v>0</v>
      </c>
      <c r="L13" s="15"/>
    </row>
    <row r="14" spans="1:12" x14ac:dyDescent="0.3">
      <c r="A14" s="5">
        <v>42164</v>
      </c>
      <c r="B14" s="8"/>
      <c r="C14" s="9">
        <f t="shared" si="0"/>
        <v>0</v>
      </c>
      <c r="D14" s="8"/>
      <c r="E14" s="9">
        <f t="shared" si="1"/>
        <v>0</v>
      </c>
      <c r="F14" s="8"/>
      <c r="G14" s="6"/>
      <c r="H14" s="9">
        <f>IF(SUM(G$6:G14)&lt;=600000,G14*0.5%,IF(SUM(G$6:G14)&lt;=3500000,G14*1%,IF(SUM(G$6:G14)&gt;3500000,G14*7%,0)))</f>
        <v>0</v>
      </c>
      <c r="I14" s="26"/>
      <c r="K14" s="9">
        <f>IF(SUM(J$6:J14)&lt;=600000,J14*0.5%,IF(SUM(J$6:J14)&lt;=3500000,J14*1%,IF(SUM(J$6:J14)&gt;3500000,J14*7%,0)))</f>
        <v>0</v>
      </c>
      <c r="L14" s="15"/>
    </row>
    <row r="15" spans="1:12" x14ac:dyDescent="0.3">
      <c r="A15" s="5">
        <v>42165</v>
      </c>
      <c r="B15" s="8"/>
      <c r="C15" s="9">
        <f t="shared" si="0"/>
        <v>0</v>
      </c>
      <c r="D15" s="8"/>
      <c r="E15" s="9">
        <f t="shared" si="1"/>
        <v>0</v>
      </c>
      <c r="F15" s="8"/>
      <c r="G15" s="6"/>
      <c r="H15" s="9">
        <f>IF(SUM(G$6:G15)&lt;=600000,G15*0.5%,IF(SUM(G$6:G15)&lt;=3500000,G15*1%,IF(SUM(G$6:G15)&gt;3500000,G15*7%,0)))</f>
        <v>0</v>
      </c>
      <c r="I15" s="26"/>
      <c r="K15" s="9">
        <f>IF(SUM(J$6:J15)&lt;=600000,J15*0.5%,IF(SUM(J$6:J15)&lt;=3500000,J15*1%,IF(SUM(J$6:J15)&gt;3500000,J15*7%,0)))</f>
        <v>0</v>
      </c>
      <c r="L15" s="15"/>
    </row>
    <row r="16" spans="1:12" x14ac:dyDescent="0.3">
      <c r="A16" s="5">
        <v>42166</v>
      </c>
      <c r="B16" s="8"/>
      <c r="C16" s="9">
        <f t="shared" si="0"/>
        <v>0</v>
      </c>
      <c r="D16" s="8"/>
      <c r="E16" s="9">
        <f t="shared" si="1"/>
        <v>0</v>
      </c>
      <c r="F16" s="8"/>
      <c r="G16" s="6"/>
      <c r="H16" s="9">
        <f>IF(SUM(G$6:G16)&lt;=600000,G16*0.5%,IF(SUM(G$6:G16)&lt;=3500000,G16*1%,IF(SUM(G$6:G16)&gt;3500000,G16*7%,0)))</f>
        <v>0</v>
      </c>
      <c r="I16" s="26"/>
      <c r="K16" s="9">
        <f>IF(SUM(J$6:J16)&lt;=600000,J16*0.5%,IF(SUM(J$6:J16)&lt;=3500000,J16*1%,IF(SUM(J$6:J16)&gt;3500000,J16*7%,0)))</f>
        <v>0</v>
      </c>
      <c r="L16" s="15"/>
    </row>
    <row r="17" spans="1:12" x14ac:dyDescent="0.3">
      <c r="A17" s="5">
        <v>42167</v>
      </c>
      <c r="B17" s="8"/>
      <c r="C17" s="9">
        <f t="shared" si="0"/>
        <v>0</v>
      </c>
      <c r="D17" s="8"/>
      <c r="E17" s="9">
        <f t="shared" si="1"/>
        <v>0</v>
      </c>
      <c r="F17" s="8"/>
      <c r="G17" s="6"/>
      <c r="H17" s="9">
        <f>IF(SUM(G$6:G17)&lt;=600000,G17*0.5%,IF(SUM(G$6:G17)&lt;=3500000,G17*1%,IF(SUM(G$6:G17)&gt;3500000,G17*7%,0)))</f>
        <v>0</v>
      </c>
      <c r="I17" s="26"/>
      <c r="K17" s="9">
        <f>IF(SUM(J$6:J17)&lt;=600000,J17*0.5%,IF(SUM(J$6:J17)&lt;=3500000,J17*1%,IF(SUM(J$6:J17)&gt;3500000,J17*7%,0)))</f>
        <v>0</v>
      </c>
      <c r="L17" s="15"/>
    </row>
    <row r="18" spans="1:12" x14ac:dyDescent="0.3">
      <c r="A18" s="5">
        <v>42168</v>
      </c>
      <c r="B18" s="8"/>
      <c r="C18" s="9">
        <f t="shared" si="0"/>
        <v>0</v>
      </c>
      <c r="D18" s="8"/>
      <c r="E18" s="9">
        <f t="shared" si="1"/>
        <v>0</v>
      </c>
      <c r="F18" s="8"/>
      <c r="G18" s="6"/>
      <c r="H18" s="9">
        <f>IF(SUM(G$6:G18)&lt;=600000,G18*0.5%,IF(SUM(G$6:G18)&lt;=3500000,G18*1%,IF(SUM(G$6:G18)&gt;3500000,G18*7%,0)))</f>
        <v>0</v>
      </c>
      <c r="I18" s="26"/>
      <c r="K18" s="9">
        <f>IF(SUM(J$6:J18)&lt;=600000,J18*0.5%,IF(SUM(J$6:J18)&lt;=3500000,J18*1%,IF(SUM(J$6:J18)&gt;3500000,J18*7%,0)))</f>
        <v>0</v>
      </c>
      <c r="L18" s="15"/>
    </row>
    <row r="19" spans="1:12" x14ac:dyDescent="0.3">
      <c r="A19" s="5">
        <v>42169</v>
      </c>
      <c r="B19" s="8"/>
      <c r="C19" s="9">
        <f t="shared" si="0"/>
        <v>0</v>
      </c>
      <c r="D19" s="8"/>
      <c r="E19" s="9">
        <f t="shared" si="1"/>
        <v>0</v>
      </c>
      <c r="F19" s="8"/>
      <c r="G19" s="6"/>
      <c r="H19" s="9">
        <f>IF(SUM(G$6:G19)&lt;=600000,G19*0.5%,IF(SUM(G$6:G19)&lt;=3500000,G19*1%,IF(SUM(G$6:G19)&gt;3500000,G19*7%,0)))</f>
        <v>0</v>
      </c>
      <c r="I19" s="26"/>
      <c r="K19" s="9">
        <f>IF(SUM(J$6:J19)&lt;=600000,J19*0.5%,IF(SUM(J$6:J19)&lt;=3500000,J19*1%,IF(SUM(J$6:J19)&gt;3500000,J19*7%,0)))</f>
        <v>0</v>
      </c>
      <c r="L19" s="15"/>
    </row>
    <row r="20" spans="1:12" x14ac:dyDescent="0.3">
      <c r="A20" s="5">
        <v>42170</v>
      </c>
      <c r="B20" s="8"/>
      <c r="C20" s="9">
        <f t="shared" si="0"/>
        <v>0</v>
      </c>
      <c r="D20" s="8"/>
      <c r="E20" s="9">
        <f t="shared" si="1"/>
        <v>0</v>
      </c>
      <c r="F20" s="8"/>
      <c r="G20" s="6"/>
      <c r="H20" s="9">
        <f>IF(SUM(G$6:G20)&lt;=600000,G20*0.5%,IF(SUM(G$6:G20)&lt;=3500000,G20*1%,IF(SUM(G$6:G20)&gt;3500000,G20*7%,0)))</f>
        <v>0</v>
      </c>
      <c r="I20" s="26"/>
      <c r="K20" s="9">
        <f>IF(SUM(J$6:J20)&lt;=600000,J20*0.5%,IF(SUM(J$6:J20)&lt;=3500000,J20*1%,IF(SUM(J$6:J20)&gt;3500000,J20*7%,0)))</f>
        <v>0</v>
      </c>
      <c r="L20" s="15"/>
    </row>
    <row r="21" spans="1:12" x14ac:dyDescent="0.3">
      <c r="A21" s="5">
        <v>42171</v>
      </c>
      <c r="B21" s="8"/>
      <c r="C21" s="9">
        <f t="shared" si="0"/>
        <v>0</v>
      </c>
      <c r="D21" s="8"/>
      <c r="E21" s="9">
        <f t="shared" si="1"/>
        <v>0</v>
      </c>
      <c r="F21" s="8"/>
      <c r="G21" s="6"/>
      <c r="H21" s="9">
        <f>IF(SUM(G$6:G21)&lt;=600000,G21*0.5%,IF(SUM(G$6:G21)&lt;=3500000,G21*1%,IF(SUM(G$6:G21)&gt;3500000,G21*7%,0)))</f>
        <v>0</v>
      </c>
      <c r="I21" s="26"/>
      <c r="K21" s="9">
        <f>IF(SUM(J$6:J21)&lt;=600000,J21*0.5%,IF(SUM(J$6:J21)&lt;=3500000,J21*1%,IF(SUM(J$6:J21)&gt;3500000,J21*7%,0)))</f>
        <v>0</v>
      </c>
      <c r="L21" s="15"/>
    </row>
    <row r="22" spans="1:12" x14ac:dyDescent="0.3">
      <c r="A22" s="5">
        <v>42172</v>
      </c>
      <c r="B22" s="8"/>
      <c r="C22" s="9">
        <f t="shared" si="0"/>
        <v>0</v>
      </c>
      <c r="D22" s="8"/>
      <c r="E22" s="9">
        <f t="shared" si="1"/>
        <v>0</v>
      </c>
      <c r="F22" s="8"/>
      <c r="G22" s="6"/>
      <c r="H22" s="9">
        <f>IF(SUM(G$6:G22)&lt;=600000,G22*0.5%,IF(SUM(G$6:G22)&lt;=3500000,G22*1%,IF(SUM(G$6:G22)&gt;3500000,G22*7%,0)))</f>
        <v>0</v>
      </c>
      <c r="I22" s="26"/>
      <c r="K22" s="9">
        <f>IF(SUM(J$6:J22)&lt;=600000,J22*0.5%,IF(SUM(J$6:J22)&lt;=3500000,J22*1%,IF(SUM(J$6:J22)&gt;3500000,J22*7%,0)))</f>
        <v>0</v>
      </c>
      <c r="L22" s="15"/>
    </row>
    <row r="23" spans="1:12" x14ac:dyDescent="0.3">
      <c r="A23" s="5">
        <v>42173</v>
      </c>
      <c r="B23" s="8"/>
      <c r="C23" s="9">
        <f t="shared" si="0"/>
        <v>0</v>
      </c>
      <c r="D23" s="8"/>
      <c r="E23" s="9">
        <f t="shared" si="1"/>
        <v>0</v>
      </c>
      <c r="F23" s="8"/>
      <c r="G23" s="6"/>
      <c r="H23" s="9">
        <f>IF(SUM(G$6:G23)&lt;=600000,G23*0.5%,IF(SUM(G$6:G23)&lt;=3500000,G23*1%,IF(SUM(G$6:G23)&gt;3500000,G23*7%,0)))</f>
        <v>0</v>
      </c>
      <c r="I23" s="26"/>
      <c r="K23" s="9">
        <f>IF(SUM(J$6:J23)&lt;=600000,J23*0.5%,IF(SUM(J$6:J23)&lt;=3500000,J23*1%,IF(SUM(J$6:J23)&gt;3500000,J23*7%,0)))</f>
        <v>0</v>
      </c>
      <c r="L23" s="15"/>
    </row>
    <row r="24" spans="1:12" x14ac:dyDescent="0.3">
      <c r="A24" s="5">
        <v>42174</v>
      </c>
      <c r="B24" s="8"/>
      <c r="C24" s="9">
        <f t="shared" si="0"/>
        <v>0</v>
      </c>
      <c r="D24" s="8"/>
      <c r="E24" s="9">
        <f t="shared" si="1"/>
        <v>0</v>
      </c>
      <c r="F24" s="8"/>
      <c r="G24" s="6"/>
      <c r="H24" s="9">
        <f>IF(SUM(G$6:G24)&lt;=600000,G24*0.5%,IF(SUM(G$6:G24)&lt;=3500000,G24*1%,IF(SUM(G$6:G24)&gt;3500000,G24*7%,0)))</f>
        <v>0</v>
      </c>
      <c r="I24" s="26"/>
      <c r="K24" s="9">
        <f>IF(SUM(J$6:J24)&lt;=600000,J24*0.5%,IF(SUM(J$6:J24)&lt;=3500000,J24*1%,IF(SUM(J$6:J24)&gt;3500000,J24*7%,0)))</f>
        <v>0</v>
      </c>
      <c r="L24" s="15"/>
    </row>
    <row r="25" spans="1:12" x14ac:dyDescent="0.3">
      <c r="A25" s="5">
        <v>42175</v>
      </c>
      <c r="B25" s="8"/>
      <c r="C25" s="9">
        <f t="shared" si="0"/>
        <v>0</v>
      </c>
      <c r="D25" s="8"/>
      <c r="E25" s="9">
        <f t="shared" si="1"/>
        <v>0</v>
      </c>
      <c r="F25" s="8"/>
      <c r="G25" s="6"/>
      <c r="H25" s="9">
        <f>IF(SUM(G$6:G25)&lt;=600000,G25*0.5%,IF(SUM(G$6:G25)&lt;=3500000,G25*1%,IF(SUM(G$6:G25)&gt;3500000,G25*7%,0)))</f>
        <v>0</v>
      </c>
      <c r="I25" s="26"/>
      <c r="K25" s="9">
        <f>IF(SUM(J$6:J25)&lt;=600000,J25*0.5%,IF(SUM(J$6:J25)&lt;=3500000,J25*1%,IF(SUM(J$6:J25)&gt;3500000,J25*7%,0)))</f>
        <v>0</v>
      </c>
      <c r="L25" s="15"/>
    </row>
    <row r="26" spans="1:12" x14ac:dyDescent="0.3">
      <c r="A26" s="5">
        <v>42176</v>
      </c>
      <c r="B26" s="8"/>
      <c r="C26" s="9">
        <f t="shared" si="0"/>
        <v>0</v>
      </c>
      <c r="D26" s="8"/>
      <c r="E26" s="9">
        <f t="shared" si="1"/>
        <v>0</v>
      </c>
      <c r="F26" s="8"/>
      <c r="G26" s="6"/>
      <c r="H26" s="9">
        <f>IF(SUM(G$6:G26)&lt;=600000,G26*0.5%,IF(SUM(G$6:G26)&lt;=3500000,G26*1%,IF(SUM(G$6:G26)&gt;3500000,G26*7%,0)))</f>
        <v>0</v>
      </c>
      <c r="I26" s="26"/>
      <c r="K26" s="9">
        <f>IF(SUM(J$6:J26)&lt;=600000,J26*0.5%,IF(SUM(J$6:J26)&lt;=3500000,J26*1%,IF(SUM(J$6:J26)&gt;3500000,J26*7%,0)))</f>
        <v>0</v>
      </c>
      <c r="L26" s="15"/>
    </row>
    <row r="27" spans="1:12" x14ac:dyDescent="0.3">
      <c r="A27" s="5">
        <v>42177</v>
      </c>
      <c r="B27" s="8"/>
      <c r="C27" s="9">
        <f t="shared" si="0"/>
        <v>0</v>
      </c>
      <c r="D27" s="8"/>
      <c r="E27" s="9">
        <f t="shared" si="1"/>
        <v>0</v>
      </c>
      <c r="F27" s="8"/>
      <c r="G27" s="6"/>
      <c r="H27" s="9">
        <f>IF(SUM(G$6:G27)&lt;=600000,G27*0.5%,IF(SUM(G$6:G27)&lt;=3500000,G27*1%,IF(SUM(G$6:G27)&gt;3500000,G27*7%,0)))</f>
        <v>0</v>
      </c>
      <c r="I27" s="26"/>
      <c r="K27" s="9">
        <f>IF(SUM(J$6:J27)&lt;=600000,J27*0.5%,IF(SUM(J$6:J27)&lt;=3500000,J27*1%,IF(SUM(J$6:J27)&gt;3500000,J27*7%,0)))</f>
        <v>0</v>
      </c>
      <c r="L27" s="15"/>
    </row>
    <row r="28" spans="1:12" x14ac:dyDescent="0.3">
      <c r="A28" s="5">
        <v>42178</v>
      </c>
      <c r="B28" s="8"/>
      <c r="C28" s="9">
        <f t="shared" si="0"/>
        <v>0</v>
      </c>
      <c r="D28" s="8"/>
      <c r="E28" s="9">
        <f t="shared" si="1"/>
        <v>0</v>
      </c>
      <c r="F28" s="8"/>
      <c r="G28" s="6"/>
      <c r="H28" s="9">
        <f>IF(SUM(G$6:G28)&lt;=600000,G28*0.5%,IF(SUM(G$6:G28)&lt;=3500000,G28*1%,IF(SUM(G$6:G28)&gt;3500000,G28*7%,0)))</f>
        <v>0</v>
      </c>
      <c r="I28" s="26"/>
      <c r="K28" s="9">
        <f>IF(SUM(J$6:J28)&lt;=600000,J28*0.5%,IF(SUM(J$6:J28)&lt;=3500000,J28*1%,IF(SUM(J$6:J28)&gt;3500000,J28*7%,0)))</f>
        <v>0</v>
      </c>
      <c r="L28" s="15"/>
    </row>
    <row r="29" spans="1:12" x14ac:dyDescent="0.3">
      <c r="A29" s="5">
        <v>42179</v>
      </c>
      <c r="B29" s="8"/>
      <c r="C29" s="9">
        <f t="shared" si="0"/>
        <v>0</v>
      </c>
      <c r="D29" s="8"/>
      <c r="E29" s="9">
        <f t="shared" si="1"/>
        <v>0</v>
      </c>
      <c r="F29" s="8"/>
      <c r="G29" s="6"/>
      <c r="H29" s="9">
        <f>IF(SUM(G$6:G29)&lt;=600000,G29*0.5%,IF(SUM(G$6:G29)&lt;=3500000,G29*1%,IF(SUM(G$6:G29)&gt;3500000,G29*7%,0)))</f>
        <v>0</v>
      </c>
      <c r="I29" s="26"/>
      <c r="K29" s="9">
        <f>IF(SUM(J$6:J29)&lt;=600000,J29*0.5%,IF(SUM(J$6:J29)&lt;=3500000,J29*1%,IF(SUM(J$6:J29)&gt;3500000,J29*7%,0)))</f>
        <v>0</v>
      </c>
      <c r="L29" s="15"/>
    </row>
    <row r="30" spans="1:12" x14ac:dyDescent="0.3">
      <c r="A30" s="5">
        <v>42180</v>
      </c>
      <c r="B30" s="8"/>
      <c r="C30" s="9">
        <f t="shared" si="0"/>
        <v>0</v>
      </c>
      <c r="D30" s="8"/>
      <c r="E30" s="9">
        <f t="shared" si="1"/>
        <v>0</v>
      </c>
      <c r="F30" s="8"/>
      <c r="G30" s="6"/>
      <c r="H30" s="9">
        <f>IF(SUM(G$6:G30)&lt;=600000,G30*0.5%,IF(SUM(G$6:G30)&lt;=3500000,G30*1%,IF(SUM(G$6:G30)&gt;3500000,G30*7%,0)))</f>
        <v>0</v>
      </c>
      <c r="I30" s="26"/>
      <c r="K30" s="9">
        <f>IF(SUM(J$6:J30)&lt;=600000,J30*0.5%,IF(SUM(J$6:J30)&lt;=3500000,J30*1%,IF(SUM(J$6:J30)&gt;3500000,J30*7%,0)))</f>
        <v>0</v>
      </c>
      <c r="L30" s="15"/>
    </row>
    <row r="31" spans="1:12" x14ac:dyDescent="0.3">
      <c r="A31" s="5">
        <v>42181</v>
      </c>
      <c r="B31" s="8"/>
      <c r="C31" s="9">
        <f t="shared" si="0"/>
        <v>0</v>
      </c>
      <c r="D31" s="8"/>
      <c r="E31" s="9">
        <f t="shared" si="1"/>
        <v>0</v>
      </c>
      <c r="F31" s="8"/>
      <c r="G31" s="6"/>
      <c r="H31" s="9">
        <f>IF(SUM(G$6:G31)&lt;=600000,G31*0.5%,IF(SUM(G$6:G31)&lt;=3500000,G31*1%,IF(SUM(G$6:G31)&gt;3500000,G31*7%,0)))</f>
        <v>0</v>
      </c>
      <c r="I31" s="26"/>
      <c r="K31" s="9">
        <f>IF(SUM(J$6:J31)&lt;=600000,J31*0.5%,IF(SUM(J$6:J31)&lt;=3500000,J31*1%,IF(SUM(J$6:J31)&gt;3500000,J31*7%,0)))</f>
        <v>0</v>
      </c>
      <c r="L31" s="15"/>
    </row>
    <row r="32" spans="1:12" x14ac:dyDescent="0.3">
      <c r="A32" s="5">
        <v>42182</v>
      </c>
      <c r="B32" s="8"/>
      <c r="C32" s="9">
        <f t="shared" si="0"/>
        <v>0</v>
      </c>
      <c r="D32" s="8"/>
      <c r="E32" s="9">
        <f t="shared" si="1"/>
        <v>0</v>
      </c>
      <c r="F32" s="8"/>
      <c r="G32" s="6"/>
      <c r="H32" s="9">
        <f>IF(SUM(G$6:G32)&lt;=600000,G32*0.5%,IF(SUM(G$6:G32)&lt;=3500000,G32*1%,IF(SUM(G$6:G32)&gt;3500000,G32*7%,0)))</f>
        <v>0</v>
      </c>
      <c r="I32" s="26"/>
      <c r="K32" s="9">
        <f>IF(SUM(J$6:J32)&lt;=600000,J32*0.5%,IF(SUM(J$6:J32)&lt;=3500000,J32*1%,IF(SUM(J$6:J32)&gt;3500000,J32*7%,0)))</f>
        <v>0</v>
      </c>
      <c r="L32" s="15"/>
    </row>
    <row r="33" spans="1:12" x14ac:dyDescent="0.3">
      <c r="A33" s="5">
        <v>42183</v>
      </c>
      <c r="B33" s="8"/>
      <c r="C33" s="9">
        <f t="shared" si="0"/>
        <v>0</v>
      </c>
      <c r="D33" s="8"/>
      <c r="E33" s="9">
        <f t="shared" si="1"/>
        <v>0</v>
      </c>
      <c r="F33" s="8"/>
      <c r="G33" s="6"/>
      <c r="H33" s="9">
        <f>IF(SUM(G$6:G33)&lt;=600000,G33*0.5%,IF(SUM(G$6:G33)&lt;=3500000,G33*1%,IF(SUM(G$6:G33)&gt;3500000,G33*7%,0)))</f>
        <v>0</v>
      </c>
      <c r="I33" s="26"/>
      <c r="K33" s="9">
        <f>IF(SUM(J$6:J33)&lt;=600000,J33*0.5%,IF(SUM(J$6:J33)&lt;=3500000,J33*1%,IF(SUM(J$6:J33)&gt;3500000,J33*7%,0)))</f>
        <v>0</v>
      </c>
      <c r="L33" s="15"/>
    </row>
    <row r="34" spans="1:12" x14ac:dyDescent="0.3">
      <c r="A34" s="5">
        <v>42184</v>
      </c>
      <c r="B34" s="8"/>
      <c r="C34" s="9">
        <f t="shared" si="0"/>
        <v>0</v>
      </c>
      <c r="D34" s="8"/>
      <c r="E34" s="9">
        <f t="shared" si="1"/>
        <v>0</v>
      </c>
      <c r="F34" s="8"/>
      <c r="G34" s="6"/>
      <c r="H34" s="9">
        <f>IF(SUM(G$6:G34)&lt;=600000,G34*0.5%,IF(SUM(G$6:G34)&lt;=3500000,G34*1%,IF(SUM(G$6:G34)&gt;3500000,G34*7%,0)))</f>
        <v>0</v>
      </c>
      <c r="I34" s="26"/>
      <c r="K34" s="9">
        <f>IF(SUM(J$6:J34)&lt;=600000,J34*0.5%,IF(SUM(J$6:J34)&lt;=3500000,J34*1%,IF(SUM(J$6:J34)&gt;3500000,J34*7%,0)))</f>
        <v>0</v>
      </c>
      <c r="L34" s="15"/>
    </row>
    <row r="35" spans="1:12" x14ac:dyDescent="0.3">
      <c r="A35" s="5">
        <v>42185</v>
      </c>
      <c r="B35" s="10"/>
      <c r="C35" s="11">
        <f t="shared" si="0"/>
        <v>0</v>
      </c>
      <c r="D35" s="10"/>
      <c r="E35" s="11">
        <f t="shared" si="1"/>
        <v>0</v>
      </c>
      <c r="F35" s="10"/>
      <c r="G35" s="22"/>
      <c r="H35" s="11">
        <f>IF(SUM(G$6:G35)&lt;=600000,G35*0.5%,IF(SUM(G$6:G35)&lt;=3500000,G35*1%,IF(SUM(G$6:G35)&gt;3500000,G35*7%,0)))</f>
        <v>0</v>
      </c>
      <c r="I35" s="27"/>
      <c r="K35" s="11">
        <f>IF(SUM(J$6:J35)&lt;=600000,J35*0.5%,IF(SUM(J$6:J35)&lt;=3500000,J35*1%,IF(SUM(J$6:J35)&gt;3500000,J35*7%,0)))</f>
        <v>0</v>
      </c>
      <c r="L35" s="15"/>
    </row>
    <row r="36" spans="1:12" x14ac:dyDescent="0.3">
      <c r="A36" s="1"/>
      <c r="B36" s="7"/>
      <c r="C36" s="7"/>
      <c r="D36" s="7"/>
      <c r="E36" s="7"/>
      <c r="F36" s="7"/>
      <c r="G36" s="7"/>
      <c r="H36" s="7"/>
      <c r="I36" s="23"/>
      <c r="K36" s="23"/>
    </row>
  </sheetData>
  <dataConsolidate>
    <dataRefs count="1">
      <dataRef ref="J6:J35" sheet="Лист1"/>
    </dataRefs>
  </dataConsolidate>
  <mergeCells count="2">
    <mergeCell ref="B1:C1"/>
    <mergeCell ref="D1:E1"/>
  </mergeCells>
  <conditionalFormatting sqref="C4">
    <cfRule type="cellIs" dxfId="5" priority="10" operator="greaterThan">
      <formula>0</formula>
    </cfRule>
  </conditionalFormatting>
  <conditionalFormatting sqref="C6:C35">
    <cfRule type="cellIs" dxfId="4" priority="5" operator="equal">
      <formula>0</formula>
    </cfRule>
    <cfRule type="cellIs" dxfId="3" priority="6" operator="greaterThan">
      <formula>0</formula>
    </cfRule>
  </conditionalFormatting>
  <conditionalFormatting sqref="E4">
    <cfRule type="cellIs" dxfId="2" priority="4" operator="greaterThan">
      <formula>0</formula>
    </cfRule>
  </conditionalFormatting>
  <conditionalFormatting sqref="E6:E35">
    <cfRule type="cellIs" dxfId="1" priority="2" operator="equal">
      <formula>0</formula>
    </cfRule>
    <cfRule type="cellIs" dxfId="0" priority="3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"/>
  <sheetViews>
    <sheetView workbookViewId="0">
      <selection activeCell="B3" sqref="B3:B4"/>
    </sheetView>
  </sheetViews>
  <sheetFormatPr defaultRowHeight="14.4" x14ac:dyDescent="0.3"/>
  <cols>
    <col min="1" max="1" width="3.88671875" style="14" customWidth="1"/>
    <col min="2" max="2" width="20.6640625" style="14" customWidth="1"/>
    <col min="3" max="3" width="12.6640625" style="14" customWidth="1"/>
    <col min="4" max="4" width="12.5546875" style="14" customWidth="1"/>
    <col min="5" max="5" width="13.109375" style="14" customWidth="1"/>
    <col min="6" max="6" width="12.21875" style="14" customWidth="1"/>
    <col min="7" max="7" width="19.6640625" style="14" customWidth="1"/>
    <col min="8" max="8" width="19.33203125" style="14" customWidth="1"/>
    <col min="9" max="16384" width="8.88671875" style="14"/>
  </cols>
  <sheetData>
    <row r="1" spans="2:9" x14ac:dyDescent="0.3">
      <c r="B1" s="33" t="s">
        <v>8</v>
      </c>
      <c r="C1" s="35" t="s">
        <v>0</v>
      </c>
      <c r="D1" s="35"/>
      <c r="E1" s="35" t="s">
        <v>1</v>
      </c>
      <c r="F1" s="35"/>
      <c r="G1" s="35" t="s">
        <v>2</v>
      </c>
      <c r="H1" s="35" t="s">
        <v>3</v>
      </c>
      <c r="I1" s="30"/>
    </row>
    <row r="2" spans="2:9" x14ac:dyDescent="0.3">
      <c r="B2" s="34"/>
      <c r="C2" s="29" t="s">
        <v>9</v>
      </c>
      <c r="D2" s="29" t="s">
        <v>10</v>
      </c>
      <c r="E2" s="29" t="s">
        <v>9</v>
      </c>
      <c r="F2" s="29" t="s">
        <v>10</v>
      </c>
      <c r="G2" s="35"/>
      <c r="H2" s="35"/>
      <c r="I2" s="30"/>
    </row>
    <row r="3" spans="2:9" x14ac:dyDescent="0.3">
      <c r="B3" s="36">
        <v>300000</v>
      </c>
      <c r="C3" s="38" t="str">
        <f>IF(Лист2!B3&lt;=750000,"ОК",750000-B3)</f>
        <v>ОК</v>
      </c>
      <c r="D3" s="38">
        <f>IF((B3+Лист1!B4)&lt;=2500000,(B3+Лист1!B4),2500000-(B3+Лист1!B4))</f>
        <v>-450000</v>
      </c>
      <c r="E3" s="38" t="str">
        <f>IF(B3&lt;=600000,"ОК",600000-B3)</f>
        <v>ОК</v>
      </c>
      <c r="F3" s="38">
        <f>IF((B3+Лист1!D4)&lt;=2000000,(B3+Лист1!D4),2000000-(B3+Лист1!D4))</f>
        <v>-1100000</v>
      </c>
      <c r="G3" s="38">
        <f>IF(Лист2!B3+SUM(Лист1!G6:G35)&lt;=600000,Лист2!B3*0.5%,IF(Лист2!B3+SUM(Лист1!G6:G35)&lt;=3500000,Лист2!B3*1%,IF(Лист2!B3+SUM(Лист1!G6:G35)&gt;3500000,Лист2!B3*7%,0)))</f>
        <v>3000</v>
      </c>
      <c r="H3" s="38">
        <f>IF(Лист2!B3+SUM(Лист1!J6:J35)&lt;=600000,Лист2!B3*0.5%,IF(Лист2!B3+SUM(Лист1!J6:J35)&lt;=3500000,Лист2!B3*1%,IF(Лист2!B3+SUM(Лист1!J6:J35)&gt;3500000,Лист2!B3*7%,0)))</f>
        <v>3000</v>
      </c>
      <c r="I3" s="30"/>
    </row>
    <row r="4" spans="2:9" x14ac:dyDescent="0.3">
      <c r="B4" s="37"/>
      <c r="C4" s="38"/>
      <c r="D4" s="38"/>
      <c r="E4" s="38"/>
      <c r="F4" s="38"/>
      <c r="G4" s="38">
        <f>IF(SUM(E4)&lt;=600000,E4*0.5%,IF(SUM(E4)&lt;=3500000,E4*1%,IF(SUM(E4)&gt;3500000,E4*7%,0)))</f>
        <v>0</v>
      </c>
      <c r="H4" s="38">
        <f>IF(SUM(G4)&lt;=600000,G4*0.5%,IF(SUM(G4)&lt;=3500000,G4*1%,IF(SUM(G4)&gt;3500000,G4*7%,0)))</f>
        <v>0</v>
      </c>
      <c r="I4" s="30"/>
    </row>
    <row r="5" spans="2:9" x14ac:dyDescent="0.3">
      <c r="C5" s="28"/>
      <c r="D5" s="28"/>
      <c r="E5" s="28"/>
      <c r="F5" s="28"/>
      <c r="G5" s="28"/>
      <c r="H5" s="28"/>
    </row>
  </sheetData>
  <mergeCells count="12">
    <mergeCell ref="B1:B2"/>
    <mergeCell ref="G1:G2"/>
    <mergeCell ref="H1:H2"/>
    <mergeCell ref="B3:B4"/>
    <mergeCell ref="C3:C4"/>
    <mergeCell ref="E3:E4"/>
    <mergeCell ref="G3:G4"/>
    <mergeCell ref="H3:H4"/>
    <mergeCell ref="D3:D4"/>
    <mergeCell ref="F3:F4"/>
    <mergeCell ref="C1:D1"/>
    <mergeCell ref="E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N19" sqref="M19:N20"/>
    </sheetView>
  </sheetViews>
  <sheetFormatPr defaultRowHeight="14.4" x14ac:dyDescent="0.3"/>
  <cols>
    <col min="1" max="1" width="15.88671875" customWidth="1"/>
  </cols>
  <sheetData>
    <row r="1" spans="1:2" x14ac:dyDescent="0.3">
      <c r="A1" s="39">
        <v>0.01</v>
      </c>
      <c r="B1">
        <v>600</v>
      </c>
    </row>
    <row r="2" spans="1:2" x14ac:dyDescent="0.3">
      <c r="A2" s="39">
        <v>0.02</v>
      </c>
      <c r="B2">
        <v>800</v>
      </c>
    </row>
    <row r="3" spans="1:2" x14ac:dyDescent="0.3">
      <c r="A3" s="39">
        <v>0.03</v>
      </c>
      <c r="B3">
        <v>1000</v>
      </c>
    </row>
    <row r="9" spans="1:2" x14ac:dyDescent="0.3">
      <c r="A9">
        <v>500</v>
      </c>
    </row>
    <row r="10" spans="1:2" x14ac:dyDescent="0.3">
      <c r="A10">
        <v>600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B8" sqref="B8"/>
    </sheetView>
  </sheetViews>
  <sheetFormatPr defaultRowHeight="14.4" x14ac:dyDescent="0.3"/>
  <cols>
    <col min="2" max="2" width="37.6640625" customWidth="1"/>
    <col min="3" max="3" width="70.44140625" customWidth="1"/>
  </cols>
  <sheetData>
    <row r="1" spans="1:4" x14ac:dyDescent="0.3">
      <c r="A1" s="40"/>
      <c r="B1" s="41" t="s">
        <v>11</v>
      </c>
      <c r="C1" s="41" t="s">
        <v>12</v>
      </c>
      <c r="D1" s="41" t="s">
        <v>13</v>
      </c>
    </row>
    <row r="2" spans="1:4" x14ac:dyDescent="0.3">
      <c r="A2" s="41">
        <v>1</v>
      </c>
      <c r="B2" s="42" t="s">
        <v>14</v>
      </c>
      <c r="C2" s="40"/>
      <c r="D2" s="40"/>
    </row>
    <row r="3" spans="1:4" x14ac:dyDescent="0.3">
      <c r="A3" s="41">
        <v>2</v>
      </c>
      <c r="B3" s="40">
        <v>50</v>
      </c>
      <c r="C3" s="40"/>
      <c r="D3" s="40"/>
    </row>
    <row r="4" spans="1:4" x14ac:dyDescent="0.3">
      <c r="A4" s="41">
        <v>3</v>
      </c>
      <c r="B4" s="40">
        <v>104</v>
      </c>
      <c r="C4" s="40"/>
      <c r="D4" s="40"/>
    </row>
    <row r="5" spans="1:4" ht="28.8" x14ac:dyDescent="0.3">
      <c r="A5" s="41">
        <v>4</v>
      </c>
      <c r="B5" s="42" t="s">
        <v>15</v>
      </c>
      <c r="C5" s="42" t="s">
        <v>16</v>
      </c>
      <c r="D5" s="42" t="s">
        <v>17</v>
      </c>
    </row>
    <row r="6" spans="1:4" ht="42.6" customHeight="1" x14ac:dyDescent="0.3">
      <c r="A6" s="41">
        <v>5</v>
      </c>
      <c r="B6" s="40" t="b">
        <f>AND(1&lt;A2, A2&lt;100)</f>
        <v>0</v>
      </c>
      <c r="C6" s="40" t="s">
        <v>18</v>
      </c>
      <c r="D6" s="40" t="b">
        <v>1</v>
      </c>
    </row>
    <row r="7" spans="1:4" ht="32.4" customHeight="1" x14ac:dyDescent="0.3">
      <c r="A7" s="41">
        <v>6</v>
      </c>
      <c r="B7" s="40">
        <f>IF(AND(1&lt;A3, A3&lt;100), A3, "Значение вне интервала.")</f>
        <v>2</v>
      </c>
      <c r="C7" s="40" t="s">
        <v>19</v>
      </c>
      <c r="D7" s="40" t="s">
        <v>20</v>
      </c>
    </row>
    <row r="8" spans="1:4" ht="60.6" customHeight="1" x14ac:dyDescent="0.3">
      <c r="A8" s="41">
        <v>7</v>
      </c>
      <c r="B8" s="40" t="str">
        <f>IF(AND(1&lt;A2, A2&lt;100), A2, "Значение вне интервала.")</f>
        <v>Значение вне интервала.</v>
      </c>
      <c r="C8" s="40" t="s">
        <v>21</v>
      </c>
      <c r="D8" s="40">
        <v>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Ефремова</dc:creator>
  <cp:lastModifiedBy>Татьяна Ефремова</cp:lastModifiedBy>
  <dcterms:created xsi:type="dcterms:W3CDTF">2015-05-29T11:12:11Z</dcterms:created>
  <dcterms:modified xsi:type="dcterms:W3CDTF">2015-06-02T10:12:42Z</dcterms:modified>
</cp:coreProperties>
</file>