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45" windowWidth="9540" windowHeight="609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solver_adj" localSheetId="0" hidden="1">Лист1!$K$6:$K$35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Лист1!$J$6:$J$35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Лист1!$B$58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hs1" localSheetId="0" hidden="1">600000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4525"/>
</workbook>
</file>

<file path=xl/calcChain.xml><?xml version="1.0" encoding="utf-8"?>
<calcChain xmlns="http://schemas.openxmlformats.org/spreadsheetml/2006/main">
  <c r="K7" i="1" l="1"/>
  <c r="K8" i="1" s="1"/>
  <c r="K6" i="1"/>
  <c r="H7" i="1"/>
  <c r="H8" i="1" s="1"/>
  <c r="H6" i="1"/>
  <c r="K9" i="1" l="1"/>
  <c r="K10" i="1" s="1"/>
  <c r="H9" i="1"/>
  <c r="H11" i="1" s="1"/>
  <c r="H10" i="1"/>
  <c r="K2" i="1"/>
  <c r="B6" i="4"/>
  <c r="B7" i="4"/>
  <c r="B8" i="4"/>
  <c r="K11" i="1" l="1"/>
  <c r="K12" i="1" s="1"/>
  <c r="K13" i="1" s="1"/>
  <c r="H12" i="1"/>
  <c r="E3" i="2"/>
  <c r="C3" i="2"/>
  <c r="F3" i="2"/>
  <c r="D3" i="2"/>
  <c r="G3" i="2"/>
  <c r="H3" i="2"/>
  <c r="G4" i="2"/>
  <c r="H4" i="2" s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6" i="1"/>
  <c r="D4" i="1"/>
  <c r="E4" i="1" s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6" i="1"/>
  <c r="B4" i="1"/>
  <c r="C4" i="1" s="1"/>
  <c r="K14" i="1" l="1"/>
  <c r="H13" i="1"/>
  <c r="H14" i="1"/>
  <c r="K15" i="1" l="1"/>
  <c r="H15" i="1"/>
  <c r="K16" i="1" l="1"/>
  <c r="K17" i="1" s="1"/>
  <c r="H16" i="1"/>
  <c r="K18" i="1" l="1"/>
  <c r="H21" i="1"/>
  <c r="H22" i="1" s="1"/>
  <c r="H17" i="1"/>
  <c r="H18" i="1" s="1"/>
  <c r="H19" i="1"/>
  <c r="H20" i="1" s="1"/>
  <c r="K20" i="1" l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19" i="1"/>
  <c r="H23" i="1"/>
  <c r="H24" i="1" s="1"/>
  <c r="H25" i="1" s="1"/>
  <c r="H26" i="1"/>
  <c r="H27" i="1" s="1"/>
  <c r="H28" i="1" s="1"/>
  <c r="H29" i="1" s="1"/>
  <c r="H30" i="1" s="1"/>
  <c r="H31" i="1" s="1"/>
  <c r="H32" i="1" s="1"/>
  <c r="H33" i="1" s="1"/>
  <c r="H34" i="1" s="1"/>
  <c r="H35" i="1" s="1"/>
</calcChain>
</file>

<file path=xl/sharedStrings.xml><?xml version="1.0" encoding="utf-8"?>
<sst xmlns="http://schemas.openxmlformats.org/spreadsheetml/2006/main" count="30" uniqueCount="22">
  <si>
    <t>Платина</t>
  </si>
  <si>
    <t>Золото</t>
  </si>
  <si>
    <t>Текущий</t>
  </si>
  <si>
    <t>Телебанк</t>
  </si>
  <si>
    <t>Источник</t>
  </si>
  <si>
    <t>Лимит день</t>
  </si>
  <si>
    <t>Лимит Месяц</t>
  </si>
  <si>
    <t>комиссия</t>
  </si>
  <si>
    <t>Сумма</t>
  </si>
  <si>
    <t>День</t>
  </si>
  <si>
    <t>Месяц</t>
  </si>
  <si>
    <t>A</t>
  </si>
  <si>
    <t>B</t>
  </si>
  <si>
    <t>C</t>
  </si>
  <si>
    <t>Данные</t>
  </si>
  <si>
    <t>Формула</t>
  </si>
  <si>
    <t>Описание</t>
  </si>
  <si>
    <t>Результат</t>
  </si>
  <si>
    <t>Отображает значение ИСТИНА, если число в ячейке A2 находится в интервале от 1 до 100. В противном случае отображается значение ЛОЖЬ.</t>
  </si>
  <si>
    <t>Показывает число из ячейки A3 (если оно находится в интервале от 1 до 100) или сообщение ("Значение вне интервала.").</t>
  </si>
  <si>
    <t>Значение вне интервала.</t>
  </si>
  <si>
    <t>Показывает число из ячейки A2 (если оно находится в интервале от 1 до 100) или сообщение.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</si>
</sst>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FFF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6B82B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0" borderId="1" xfId="0" applyNumberFormat="1" applyBorder="1"/>
    <xf numFmtId="0" fontId="0" fillId="0" borderId="1" xfId="0" applyBorder="1"/>
    <xf numFmtId="3" fontId="0" fillId="0" borderId="1" xfId="0" applyNumberFormat="1" applyBorder="1"/>
    <xf numFmtId="0" fontId="0" fillId="0" borderId="2" xfId="0" applyBorder="1"/>
    <xf numFmtId="14" fontId="0" fillId="0" borderId="2" xfId="0" applyNumberFormat="1" applyBorder="1"/>
    <xf numFmtId="3" fontId="0" fillId="0" borderId="3" xfId="0" applyNumberFormat="1" applyBorder="1"/>
    <xf numFmtId="3" fontId="0" fillId="0" borderId="5" xfId="0" applyNumberFormat="1" applyBorder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0" fontId="0" fillId="0" borderId="15" xfId="0" applyBorder="1"/>
    <xf numFmtId="0" fontId="0" fillId="0" borderId="3" xfId="0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6" xfId="0" applyNumberFormat="1" applyBorder="1"/>
    <xf numFmtId="164" fontId="0" fillId="0" borderId="19" xfId="0" applyNumberFormat="1" applyBorder="1"/>
    <xf numFmtId="3" fontId="0" fillId="0" borderId="20" xfId="0" applyNumberFormat="1" applyBorder="1"/>
    <xf numFmtId="164" fontId="0" fillId="0" borderId="21" xfId="0" applyNumberFormat="1" applyBorder="1"/>
    <xf numFmtId="3" fontId="0" fillId="0" borderId="22" xfId="0" applyNumberFormat="1" applyBorder="1"/>
    <xf numFmtId="0" fontId="0" fillId="0" borderId="5" xfId="0" applyBorder="1"/>
    <xf numFmtId="0" fontId="0" fillId="0" borderId="23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6" xfId="0" applyBorder="1"/>
    <xf numFmtId="3" fontId="1" fillId="0" borderId="4" xfId="0" applyNumberFormat="1" applyFont="1" applyBorder="1" applyAlignment="1">
      <alignment horizontal="center"/>
    </xf>
    <xf numFmtId="0" fontId="0" fillId="0" borderId="24" xfId="0" applyBorder="1"/>
    <xf numFmtId="9" fontId="0" fillId="0" borderId="0" xfId="0" applyNumberFormat="1"/>
    <xf numFmtId="0" fontId="0" fillId="2" borderId="0" xfId="0" applyFill="1" applyAlignment="1">
      <alignment horizontal="left" vertical="top" wrapText="1"/>
    </xf>
    <xf numFmtId="0" fontId="2" fillId="3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3" fontId="0" fillId="0" borderId="1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4" fontId="0" fillId="0" borderId="25" xfId="0" applyNumberFormat="1" applyBorder="1" applyAlignment="1">
      <alignment horizontal="center" vertical="center"/>
    </xf>
    <xf numFmtId="4" fontId="0" fillId="0" borderId="26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H6" sqref="H6"/>
    </sheetView>
  </sheetViews>
  <sheetFormatPr defaultColWidth="8.85546875" defaultRowHeight="15" x14ac:dyDescent="0.25"/>
  <cols>
    <col min="1" max="1" width="13" style="2" customWidth="1"/>
    <col min="2" max="2" width="16.7109375" style="3" hidden="1" customWidth="1"/>
    <col min="3" max="3" width="12.42578125" style="3" hidden="1" customWidth="1"/>
    <col min="4" max="4" width="11.42578125" style="3" hidden="1" customWidth="1"/>
    <col min="5" max="5" width="9.85546875" style="3" hidden="1" customWidth="1"/>
    <col min="6" max="6" width="9.28515625" style="3" customWidth="1"/>
    <col min="7" max="7" width="8.85546875" style="3" customWidth="1"/>
    <col min="8" max="8" width="9.5703125" style="3" customWidth="1"/>
    <col min="9" max="9" width="8.85546875" style="2"/>
    <col min="10" max="10" width="8.85546875" style="6"/>
    <col min="11" max="16384" width="8.85546875" style="2"/>
  </cols>
  <sheetData>
    <row r="1" spans="1:12" x14ac:dyDescent="0.25">
      <c r="A1" s="4" t="s">
        <v>4</v>
      </c>
      <c r="B1" s="35" t="s">
        <v>0</v>
      </c>
      <c r="C1" s="36"/>
      <c r="D1" s="35" t="s">
        <v>1</v>
      </c>
      <c r="E1" s="36"/>
      <c r="F1" s="16" t="s">
        <v>2</v>
      </c>
      <c r="G1" s="17" t="s">
        <v>2</v>
      </c>
      <c r="H1" s="18" t="s">
        <v>7</v>
      </c>
      <c r="I1" s="24" t="s">
        <v>3</v>
      </c>
      <c r="K1" s="18" t="s">
        <v>7</v>
      </c>
      <c r="L1" s="15"/>
    </row>
    <row r="2" spans="1:12" x14ac:dyDescent="0.25">
      <c r="A2" s="4" t="s">
        <v>5</v>
      </c>
      <c r="B2" s="12">
        <v>750000</v>
      </c>
      <c r="C2" s="13"/>
      <c r="D2" s="12">
        <v>600000</v>
      </c>
      <c r="E2" s="13"/>
      <c r="F2" s="19">
        <v>5.0000000000000001E-3</v>
      </c>
      <c r="G2" s="6">
        <v>600000</v>
      </c>
      <c r="H2" s="20"/>
      <c r="I2" s="19">
        <v>5.0000000000000001E-3</v>
      </c>
      <c r="J2" s="6">
        <v>600000</v>
      </c>
      <c r="K2" s="25">
        <f>IF(SUM(J6:J35)&lt;=600000,600000-SUM(J6:J35),0)</f>
        <v>0</v>
      </c>
      <c r="L2" s="15"/>
    </row>
    <row r="3" spans="1:12" x14ac:dyDescent="0.25">
      <c r="A3" s="4" t="s">
        <v>6</v>
      </c>
      <c r="B3" s="8">
        <v>2500000</v>
      </c>
      <c r="C3" s="9"/>
      <c r="D3" s="8">
        <v>2000000</v>
      </c>
      <c r="E3" s="9"/>
      <c r="F3" s="21">
        <v>0.01</v>
      </c>
      <c r="G3" s="6">
        <v>3500000</v>
      </c>
      <c r="H3" s="20"/>
      <c r="I3" s="21">
        <v>0.01</v>
      </c>
      <c r="J3" s="6">
        <v>3500000</v>
      </c>
      <c r="K3" s="25"/>
      <c r="L3" s="15"/>
    </row>
    <row r="4" spans="1:12" ht="14.45" x14ac:dyDescent="0.3">
      <c r="A4" s="4"/>
      <c r="B4" s="8">
        <f>SUM(B6:B35)</f>
        <v>2650000</v>
      </c>
      <c r="C4" s="9">
        <f>IF(B4&gt;B3,B4-B3,0)</f>
        <v>150000</v>
      </c>
      <c r="D4" s="8">
        <f>SUM(D6:D35)</f>
        <v>2800000</v>
      </c>
      <c r="E4" s="9">
        <f>IF(D4&gt;$D$3,D4-D3,0)</f>
        <v>800000</v>
      </c>
      <c r="F4" s="21">
        <v>7.0000000000000007E-2</v>
      </c>
      <c r="G4" s="6">
        <v>3500000</v>
      </c>
      <c r="H4" s="20"/>
      <c r="I4" s="21">
        <v>7.0000000000000007E-2</v>
      </c>
      <c r="J4" s="6">
        <v>3500000</v>
      </c>
      <c r="K4" s="25"/>
      <c r="L4" s="15"/>
    </row>
    <row r="5" spans="1:12" ht="14.45" x14ac:dyDescent="0.3">
      <c r="A5" s="4"/>
      <c r="B5" s="8"/>
      <c r="C5" s="9"/>
      <c r="D5" s="8"/>
      <c r="E5" s="9"/>
      <c r="F5" s="8"/>
      <c r="G5" s="6"/>
      <c r="H5" s="9"/>
      <c r="I5" s="26"/>
      <c r="K5" s="25"/>
      <c r="L5" s="15"/>
    </row>
    <row r="6" spans="1:12" ht="14.45" x14ac:dyDescent="0.3">
      <c r="A6" s="5">
        <v>42156</v>
      </c>
      <c r="B6" s="8">
        <v>300000</v>
      </c>
      <c r="C6" s="9">
        <f>IF(B6&gt;$B$2,B6-$B$2,0)</f>
        <v>0</v>
      </c>
      <c r="D6" s="8"/>
      <c r="E6" s="9">
        <f>IF(D6&gt;$D$2,D6-$D$2,0)</f>
        <v>0</v>
      </c>
      <c r="F6" s="8"/>
      <c r="G6" s="6">
        <v>500000</v>
      </c>
      <c r="H6" s="9">
        <f>IF(SUM(G$6:G6)&lt;=600000,SUM(G$6:G6)*0.5%,IF(SUM(G$6:G6)&lt;=3500000,3000+(SUM(G$6:G6)-600000)*1%,32000+(SUM(G$6:G6)-3500000)*7%))-SUM(H$5:H5)</f>
        <v>2500</v>
      </c>
      <c r="I6" s="26"/>
      <c r="J6" s="6">
        <v>300000</v>
      </c>
      <c r="K6" s="9">
        <f>IF(SUM(J$6:J6)&lt;=600000,SUM(J$6:J6)*0.5%,IF(SUM(J$6:J6)&lt;=3500000,3000+(SUM(J$6:J6)-600000)*1%,32000+(SUM(J$6:J6)-3500000)*7%))-SUM(K$5:K5)</f>
        <v>1500</v>
      </c>
      <c r="L6" s="6"/>
    </row>
    <row r="7" spans="1:12" ht="14.45" x14ac:dyDescent="0.3">
      <c r="A7" s="5">
        <v>42157</v>
      </c>
      <c r="B7" s="8">
        <v>700000</v>
      </c>
      <c r="C7" s="9">
        <f t="shared" ref="C7:C35" si="0">IF(B7&gt;$B$2,B7-$B$2,0)</f>
        <v>0</v>
      </c>
      <c r="D7" s="8"/>
      <c r="E7" s="9">
        <f t="shared" ref="E7:E35" si="1">IF(D7&gt;$D$2,D7-$D$2,0)</f>
        <v>0</v>
      </c>
      <c r="F7" s="8"/>
      <c r="G7" s="6">
        <v>200000</v>
      </c>
      <c r="H7" s="9">
        <f>IF(SUM(G$6:G7)&lt;=600000,SUM(G$6:G7)*0.5%,IF(SUM(G$6:G7)&lt;=3500000,3000+(SUM(G$6:G7)-600000)*1%,32000+(SUM(G$6:G7)-3500000)*7%))-SUM(H$5:H6)</f>
        <v>1500</v>
      </c>
      <c r="I7" s="26"/>
      <c r="J7" s="6">
        <v>100000</v>
      </c>
      <c r="K7" s="9">
        <f>IF(SUM(J$6:J7)&lt;=600000,SUM(J$6:J7)*0.5%,IF(SUM(J$6:J7)&lt;=3500000,3000+(SUM(J$6:J7)-600000)*1%,32000+(SUM(J$6:J7)-3500000)*7%))-SUM(K$5:K6)</f>
        <v>500</v>
      </c>
      <c r="L7" s="6"/>
    </row>
    <row r="8" spans="1:12" ht="14.45" x14ac:dyDescent="0.3">
      <c r="A8" s="5">
        <v>42158</v>
      </c>
      <c r="B8" s="8">
        <v>850000</v>
      </c>
      <c r="C8" s="9">
        <f t="shared" si="0"/>
        <v>100000</v>
      </c>
      <c r="D8" s="8"/>
      <c r="E8" s="9">
        <f t="shared" si="1"/>
        <v>0</v>
      </c>
      <c r="F8" s="8"/>
      <c r="G8" s="6">
        <v>1000000</v>
      </c>
      <c r="H8" s="9">
        <f>IF(SUM(G$6:G8)&lt;=600000,SUM(G$6:G8)*0.5%,IF(SUM(G$6:G8)&lt;=3500000,3000+(SUM(G$6:G8)-600000)*1%,32000+(SUM(G$6:G8)-3500000)*7%))-SUM(H$5:H7)</f>
        <v>10000</v>
      </c>
      <c r="I8" s="26"/>
      <c r="J8" s="6">
        <v>300000</v>
      </c>
      <c r="K8" s="9">
        <f>IF(SUM(J$6:J8)&lt;=600000,SUM(J$6:J8)*0.5%,IF(SUM(J$6:J8)&lt;=3500000,3000+(SUM(J$6:J8)-600000)*1%,32000+(SUM(J$6:J8)-3500000)*7%))-SUM(K$5:K7)</f>
        <v>2000</v>
      </c>
      <c r="L8" s="6"/>
    </row>
    <row r="9" spans="1:12" ht="14.45" x14ac:dyDescent="0.3">
      <c r="A9" s="5">
        <v>42159</v>
      </c>
      <c r="B9" s="8">
        <v>250000</v>
      </c>
      <c r="C9" s="9">
        <f t="shared" si="0"/>
        <v>0</v>
      </c>
      <c r="D9" s="8"/>
      <c r="E9" s="9">
        <f t="shared" si="1"/>
        <v>0</v>
      </c>
      <c r="F9" s="8"/>
      <c r="G9" s="6">
        <v>1000000</v>
      </c>
      <c r="H9" s="9">
        <f>IF(SUM(G$6:G9)&lt;=600000,SUM(G$6:G9)*0.5%,IF(SUM(G$6:G9)&lt;=3500000,3000+(SUM(G$6:G9)-600000)*1%,32000+(SUM(G$6:G9)-3500000)*7%))-SUM(H$5:H8)</f>
        <v>10000</v>
      </c>
      <c r="I9" s="26"/>
      <c r="J9" s="6">
        <v>3000000</v>
      </c>
      <c r="K9" s="9">
        <f>IF(SUM(J$6:J9)&lt;=600000,SUM(J$6:J9)*0.5%,IF(SUM(J$6:J9)&lt;=3500000,3000+(SUM(J$6:J9)-600000)*1%,32000+(SUM(J$6:J9)-3500000)*7%))-SUM(K$5:K8)</f>
        <v>42000</v>
      </c>
      <c r="L9" s="15"/>
    </row>
    <row r="10" spans="1:12" ht="14.45" x14ac:dyDescent="0.3">
      <c r="A10" s="5">
        <v>42160</v>
      </c>
      <c r="B10" s="8">
        <v>550000</v>
      </c>
      <c r="C10" s="9">
        <f t="shared" si="0"/>
        <v>0</v>
      </c>
      <c r="D10" s="8">
        <v>800000</v>
      </c>
      <c r="E10" s="9">
        <f t="shared" si="1"/>
        <v>200000</v>
      </c>
      <c r="F10" s="8"/>
      <c r="G10" s="6">
        <v>1000000</v>
      </c>
      <c r="H10" s="9">
        <f>IF(SUM(G$6:G10)&lt;=600000,SUM(G$6:G10)*0.5%,IF(SUM(G$6:G10)&lt;=3500000,3000+(SUM(G$6:G10)-600000)*1%,32000+(SUM(G$6:G10)-3500000)*7%))-SUM(H$5:H9)</f>
        <v>22000</v>
      </c>
      <c r="I10" s="26"/>
      <c r="K10" s="9">
        <f>IF(SUM(J$6:J10)&lt;=600000,SUM(J$6:J10)*0.5%,IF(SUM(J$6:J10)&lt;=3500000,3000+(SUM(J$6:J10)-600000)*1%,32000+(SUM(J$6:J10)-3500000)*7%))-SUM(K$5:K9)</f>
        <v>0</v>
      </c>
      <c r="L10" s="15"/>
    </row>
    <row r="11" spans="1:12" ht="14.45" x14ac:dyDescent="0.3">
      <c r="A11" s="5">
        <v>42161</v>
      </c>
      <c r="B11" s="8"/>
      <c r="C11" s="9">
        <f t="shared" si="0"/>
        <v>0</v>
      </c>
      <c r="D11" s="8">
        <v>2000000</v>
      </c>
      <c r="E11" s="9">
        <f t="shared" si="1"/>
        <v>1400000</v>
      </c>
      <c r="F11" s="8"/>
      <c r="G11" s="6"/>
      <c r="H11" s="9">
        <f>IF(SUM(G$6:G11)&lt;=600000,SUM(G$6:G11)*0.5%,IF(SUM(G$6:G11)&lt;=3500000,3000+(SUM(G$6:G11)-600000)*1%,32000+(SUM(G$6:G11)-3500000)*7%))-SUM(H$5:H10)</f>
        <v>0</v>
      </c>
      <c r="I11" s="26"/>
      <c r="K11" s="9">
        <f>IF(SUM(J$6:J11)&lt;=600000,SUM(J$6:J11)*0.5%,IF(SUM(J$6:J11)&lt;=3500000,3000+(SUM(J$6:J11)-600000)*1%,32000+(SUM(J$6:J11)-3500000)*7%))-SUM(K$5:K10)</f>
        <v>0</v>
      </c>
      <c r="L11" s="15"/>
    </row>
    <row r="12" spans="1:12" ht="14.45" x14ac:dyDescent="0.3">
      <c r="A12" s="5">
        <v>42162</v>
      </c>
      <c r="B12" s="8"/>
      <c r="C12" s="9">
        <f t="shared" si="0"/>
        <v>0</v>
      </c>
      <c r="D12" s="8"/>
      <c r="E12" s="9">
        <f t="shared" si="1"/>
        <v>0</v>
      </c>
      <c r="F12" s="8"/>
      <c r="G12" s="6"/>
      <c r="H12" s="9">
        <f>IF(SUM(G$6:G12)&lt;=600000,SUM(G$6:G12)*0.5%,IF(SUM(G$6:G12)&lt;=3500000,3000+(SUM(G$6:G12)-600000)*1%,32000+(SUM(G$6:G12)-3500000)*7%))-SUM(H$5:H11)</f>
        <v>0</v>
      </c>
      <c r="I12" s="26"/>
      <c r="K12" s="9">
        <f>IF(SUM(J$6:J12)&lt;=600000,SUM(J$6:J12)*0.5%,IF(SUM(J$6:J12)&lt;=3500000,3000+(SUM(J$6:J12)-600000)*1%,32000+(SUM(J$6:J12)-3500000)*7%))-SUM(K$5:K11)</f>
        <v>0</v>
      </c>
      <c r="L12" s="15"/>
    </row>
    <row r="13" spans="1:12" ht="14.45" x14ac:dyDescent="0.3">
      <c r="A13" s="5">
        <v>42163</v>
      </c>
      <c r="B13" s="8"/>
      <c r="C13" s="9">
        <f t="shared" si="0"/>
        <v>0</v>
      </c>
      <c r="D13" s="8"/>
      <c r="E13" s="9">
        <f t="shared" si="1"/>
        <v>0</v>
      </c>
      <c r="F13" s="8"/>
      <c r="G13" s="6"/>
      <c r="H13" s="9">
        <f>IF(SUM(G$6:G13)&lt;=600000,SUM(G$6:G13)*0.5%,IF(SUM(G$6:G13)&lt;=3500000,3000+(SUM(G$6:G13)-600000)*1%,32000+(SUM(G$6:G13)-3500000)*7%))-SUM(H$5:H12)</f>
        <v>0</v>
      </c>
      <c r="I13" s="26"/>
      <c r="K13" s="9">
        <f>IF(SUM(J$6:J13)&lt;=600000,SUM(J$6:J13)*0.5%,IF(SUM(J$6:J13)&lt;=3500000,3000+(SUM(J$6:J13)-600000)*1%,32000+(SUM(J$6:J13)-3500000)*7%))-SUM(K$5:K12)</f>
        <v>0</v>
      </c>
      <c r="L13" s="15"/>
    </row>
    <row r="14" spans="1:12" ht="14.45" x14ac:dyDescent="0.3">
      <c r="A14" s="5">
        <v>42164</v>
      </c>
      <c r="B14" s="8"/>
      <c r="C14" s="9">
        <f t="shared" si="0"/>
        <v>0</v>
      </c>
      <c r="D14" s="8"/>
      <c r="E14" s="9">
        <f t="shared" si="1"/>
        <v>0</v>
      </c>
      <c r="F14" s="8"/>
      <c r="G14" s="6"/>
      <c r="H14" s="9">
        <f>IF(SUM(G$6:G14)&lt;=600000,SUM(G$6:G14)*0.5%,IF(SUM(G$6:G14)&lt;=3500000,3000+(SUM(G$6:G14)-600000)*1%,32000+(SUM(G$6:G14)-3500000)*7%))-SUM(H$5:H13)</f>
        <v>0</v>
      </c>
      <c r="I14" s="26"/>
      <c r="K14" s="9">
        <f>IF(SUM(J$6:J14)&lt;=600000,SUM(J$6:J14)*0.5%,IF(SUM(J$6:J14)&lt;=3500000,3000+(SUM(J$6:J14)-600000)*1%,32000+(SUM(J$6:J14)-3500000)*7%))-SUM(K$5:K13)</f>
        <v>0</v>
      </c>
      <c r="L14" s="15"/>
    </row>
    <row r="15" spans="1:12" ht="14.45" x14ac:dyDescent="0.3">
      <c r="A15" s="5">
        <v>42165</v>
      </c>
      <c r="B15" s="8"/>
      <c r="C15" s="9">
        <f t="shared" si="0"/>
        <v>0</v>
      </c>
      <c r="D15" s="8"/>
      <c r="E15" s="9">
        <f t="shared" si="1"/>
        <v>0</v>
      </c>
      <c r="F15" s="8"/>
      <c r="G15" s="6"/>
      <c r="H15" s="9">
        <f>IF(SUM(G$6:G15)&lt;=600000,SUM(G$6:G15)*0.5%,IF(SUM(G$6:G15)&lt;=3500000,3000+(SUM(G$6:G15)-600000)*1%,32000+(SUM(G$6:G15)-3500000)*7%))-SUM(H$5:H14)</f>
        <v>0</v>
      </c>
      <c r="I15" s="26"/>
      <c r="K15" s="9">
        <f>IF(SUM(J$6:J15)&lt;=600000,SUM(J$6:J15)*0.5%,IF(SUM(J$6:J15)&lt;=3500000,3000+(SUM(J$6:J15)-600000)*1%,32000+(SUM(J$6:J15)-3500000)*7%))-SUM(K$5:K14)</f>
        <v>0</v>
      </c>
      <c r="L15" s="15"/>
    </row>
    <row r="16" spans="1:12" ht="14.45" x14ac:dyDescent="0.3">
      <c r="A16" s="5">
        <v>42166</v>
      </c>
      <c r="B16" s="8"/>
      <c r="C16" s="9">
        <f t="shared" si="0"/>
        <v>0</v>
      </c>
      <c r="D16" s="8"/>
      <c r="E16" s="9">
        <f t="shared" si="1"/>
        <v>0</v>
      </c>
      <c r="F16" s="8"/>
      <c r="G16" s="6"/>
      <c r="H16" s="9">
        <f>IF(SUM(G$6:G16)&lt;=600000,SUM(G$6:G16)*0.5%,IF(SUM(G$6:G16)&lt;=3500000,3000+(SUM(G$6:G16)-600000)*1%,32000+(SUM(G$6:G16)-3500000)*7%))-SUM(H$5:H15)</f>
        <v>0</v>
      </c>
      <c r="I16" s="26"/>
      <c r="K16" s="9">
        <f>IF(SUM(J$6:J16)&lt;=600000,SUM(J$6:J16)*0.5%,IF(SUM(J$6:J16)&lt;=3500000,3000+(SUM(J$6:J16)-600000)*1%,32000+(SUM(J$6:J16)-3500000)*7%))-SUM(K$5:K15)</f>
        <v>0</v>
      </c>
      <c r="L16" s="15"/>
    </row>
    <row r="17" spans="1:12" ht="14.45" x14ac:dyDescent="0.3">
      <c r="A17" s="5">
        <v>42167</v>
      </c>
      <c r="B17" s="8"/>
      <c r="C17" s="9">
        <f t="shared" si="0"/>
        <v>0</v>
      </c>
      <c r="D17" s="8"/>
      <c r="E17" s="9">
        <f t="shared" si="1"/>
        <v>0</v>
      </c>
      <c r="F17" s="8"/>
      <c r="G17" s="6"/>
      <c r="H17" s="9">
        <f>IF(SUM(G$6:G17)&lt;=600000,SUM(G$6:G17)*0.5%,IF(SUM(G$6:G17)&lt;=3500000,3000+(SUM(G$6:G17)-600000)*1%,32000+(SUM(G$6:G17)-3500000)*7%))-SUM(H$5:H16)</f>
        <v>0</v>
      </c>
      <c r="I17" s="26"/>
      <c r="K17" s="9">
        <f>IF(SUM(J$6:J17)&lt;=600000,SUM(J$6:J17)*0.5%,IF(SUM(J$6:J17)&lt;=3500000,3000+(SUM(J$6:J17)-600000)*1%,32000+(SUM(J$6:J17)-3500000)*7%))-SUM(K$5:K16)</f>
        <v>0</v>
      </c>
      <c r="L17" s="15"/>
    </row>
    <row r="18" spans="1:12" x14ac:dyDescent="0.25">
      <c r="A18" s="5">
        <v>42168</v>
      </c>
      <c r="B18" s="8"/>
      <c r="C18" s="9">
        <f t="shared" si="0"/>
        <v>0</v>
      </c>
      <c r="D18" s="8"/>
      <c r="E18" s="9">
        <f t="shared" si="1"/>
        <v>0</v>
      </c>
      <c r="F18" s="8"/>
      <c r="G18" s="6"/>
      <c r="H18" s="9">
        <f>IF(SUM(G$6:G18)&lt;=600000,SUM(G$6:G18)*0.5%,IF(SUM(G$6:G18)&lt;=3500000,3000+(SUM(G$6:G18)-600000)*1%,32000+(SUM(G$6:G18)-3500000)*7%))-SUM(H$5:H17)</f>
        <v>0</v>
      </c>
      <c r="I18" s="26"/>
      <c r="K18" s="9">
        <f>IF(SUM(J$6:J18)&lt;=600000,SUM(J$6:J18)*0.5%,IF(SUM(J$6:J18)&lt;=3500000,3000+(SUM(J$6:J18)-600000)*1%,32000+(SUM(J$6:J18)-3500000)*7%))-SUM(K$5:K17)</f>
        <v>0</v>
      </c>
      <c r="L18" s="15"/>
    </row>
    <row r="19" spans="1:12" x14ac:dyDescent="0.25">
      <c r="A19" s="5">
        <v>42169</v>
      </c>
      <c r="B19" s="8"/>
      <c r="C19" s="9">
        <f t="shared" si="0"/>
        <v>0</v>
      </c>
      <c r="D19" s="8"/>
      <c r="E19" s="9">
        <f t="shared" si="1"/>
        <v>0</v>
      </c>
      <c r="F19" s="8"/>
      <c r="G19" s="6"/>
      <c r="H19" s="9">
        <f>IF(SUM(G$6:G19)&lt;=600000,SUM(G$6:G19)*0.5%,IF(SUM(G$6:G19)&lt;=3500000,3000+(SUM(G$6:G19)-600000)*1%,32000+(SUM(G$6:G19)-3500000)*7%))-SUM(H$5:H18)</f>
        <v>0</v>
      </c>
      <c r="I19" s="26"/>
      <c r="K19" s="9">
        <f>IF(SUM(J$6:J19)&lt;=600000,SUM(J$6:J19)*0.5%,IF(SUM(J$6:J19)&lt;=3500000,3000+(SUM(J$6:J19)-600000)*1%,32000+(SUM(J$6:J19)-3500000)*7%))-SUM(K$5:K18)</f>
        <v>0</v>
      </c>
      <c r="L19" s="15"/>
    </row>
    <row r="20" spans="1:12" x14ac:dyDescent="0.25">
      <c r="A20" s="5">
        <v>42170</v>
      </c>
      <c r="B20" s="8"/>
      <c r="C20" s="9">
        <f t="shared" si="0"/>
        <v>0</v>
      </c>
      <c r="D20" s="8"/>
      <c r="E20" s="9">
        <f t="shared" si="1"/>
        <v>0</v>
      </c>
      <c r="F20" s="8"/>
      <c r="G20" s="6"/>
      <c r="H20" s="9">
        <f>IF(SUM(G$6:G20)&lt;=600000,SUM(G$6:G20)*0.5%,IF(SUM(G$6:G20)&lt;=3500000,3000+(SUM(G$6:G20)-600000)*1%,32000+(SUM(G$6:G20)-3500000)*7%))-SUM(H$5:H19)</f>
        <v>0</v>
      </c>
      <c r="I20" s="26"/>
      <c r="K20" s="9">
        <f>IF(SUM(J$6:J20)&lt;=600000,SUM(J$6:J20)*0.5%,IF(SUM(J$6:J20)&lt;=3500000,3000+(SUM(J$6:J20)-600000)*1%,32000+(SUM(J$6:J20)-3500000)*7%))-SUM(K$5:K19)</f>
        <v>0</v>
      </c>
      <c r="L20" s="15"/>
    </row>
    <row r="21" spans="1:12" x14ac:dyDescent="0.25">
      <c r="A21" s="5">
        <v>42171</v>
      </c>
      <c r="B21" s="8"/>
      <c r="C21" s="9">
        <f t="shared" si="0"/>
        <v>0</v>
      </c>
      <c r="D21" s="8"/>
      <c r="E21" s="9">
        <f t="shared" si="1"/>
        <v>0</v>
      </c>
      <c r="F21" s="8"/>
      <c r="G21" s="6"/>
      <c r="H21" s="9">
        <f>IF(SUM(G$6:G21)&lt;=600000,SUM(G$6:G21)*0.5%,IF(SUM(G$6:G21)&lt;=3500000,3000+(SUM(G$6:G21)-600000)*1%,32000+(SUM(G$6:G21)-3500000)*7%))-SUM(H$5:H20)</f>
        <v>0</v>
      </c>
      <c r="I21" s="26"/>
      <c r="K21" s="9">
        <f>IF(SUM(J$6:J21)&lt;=600000,SUM(J$6:J21)*0.5%,IF(SUM(J$6:J21)&lt;=3500000,3000+(SUM(J$6:J21)-600000)*1%,32000+(SUM(J$6:J21)-3500000)*7%))-SUM(K$5:K20)</f>
        <v>0</v>
      </c>
      <c r="L21" s="15"/>
    </row>
    <row r="22" spans="1:12" x14ac:dyDescent="0.25">
      <c r="A22" s="5">
        <v>42172</v>
      </c>
      <c r="B22" s="8"/>
      <c r="C22" s="9">
        <f t="shared" si="0"/>
        <v>0</v>
      </c>
      <c r="D22" s="8"/>
      <c r="E22" s="9">
        <f t="shared" si="1"/>
        <v>0</v>
      </c>
      <c r="F22" s="8"/>
      <c r="G22" s="6"/>
      <c r="H22" s="9">
        <f>IF(SUM(G$6:G22)&lt;=600000,SUM(G$6:G22)*0.5%,IF(SUM(G$6:G22)&lt;=3500000,3000+(SUM(G$6:G22)-600000)*1%,32000+(SUM(G$6:G22)-3500000)*7%))-SUM(H$5:H21)</f>
        <v>0</v>
      </c>
      <c r="I22" s="26"/>
      <c r="K22" s="9">
        <f>IF(SUM(J$6:J22)&lt;=600000,SUM(J$6:J22)*0.5%,IF(SUM(J$6:J22)&lt;=3500000,3000+(SUM(J$6:J22)-600000)*1%,32000+(SUM(J$6:J22)-3500000)*7%))-SUM(K$5:K21)</f>
        <v>0</v>
      </c>
      <c r="L22" s="15"/>
    </row>
    <row r="23" spans="1:12" x14ac:dyDescent="0.25">
      <c r="A23" s="5">
        <v>42173</v>
      </c>
      <c r="B23" s="8"/>
      <c r="C23" s="9">
        <f t="shared" si="0"/>
        <v>0</v>
      </c>
      <c r="D23" s="8"/>
      <c r="E23" s="9">
        <f t="shared" si="1"/>
        <v>0</v>
      </c>
      <c r="F23" s="8"/>
      <c r="G23" s="6"/>
      <c r="H23" s="9">
        <f>IF(SUM(G$6:G23)&lt;=600000,SUM(G$6:G23)*0.5%,IF(SUM(G$6:G23)&lt;=3500000,3000+(SUM(G$6:G23)-600000)*1%,32000+(SUM(G$6:G23)-3500000)*7%))-SUM(H$5:H22)</f>
        <v>0</v>
      </c>
      <c r="I23" s="26"/>
      <c r="K23" s="9">
        <f>IF(SUM(J$6:J23)&lt;=600000,SUM(J$6:J23)*0.5%,IF(SUM(J$6:J23)&lt;=3500000,3000+(SUM(J$6:J23)-600000)*1%,32000+(SUM(J$6:J23)-3500000)*7%))-SUM(K$5:K22)</f>
        <v>0</v>
      </c>
      <c r="L23" s="15"/>
    </row>
    <row r="24" spans="1:12" x14ac:dyDescent="0.25">
      <c r="A24" s="5">
        <v>42174</v>
      </c>
      <c r="B24" s="8"/>
      <c r="C24" s="9">
        <f t="shared" si="0"/>
        <v>0</v>
      </c>
      <c r="D24" s="8"/>
      <c r="E24" s="9">
        <f t="shared" si="1"/>
        <v>0</v>
      </c>
      <c r="F24" s="8"/>
      <c r="G24" s="6"/>
      <c r="H24" s="9">
        <f>IF(SUM(G$6:G24)&lt;=600000,SUM(G$6:G24)*0.5%,IF(SUM(G$6:G24)&lt;=3500000,3000+(SUM(G$6:G24)-600000)*1%,32000+(SUM(G$6:G24)-3500000)*7%))-SUM(H$5:H23)</f>
        <v>0</v>
      </c>
      <c r="I24" s="26"/>
      <c r="K24" s="9">
        <f>IF(SUM(J$6:J24)&lt;=600000,SUM(J$6:J24)*0.5%,IF(SUM(J$6:J24)&lt;=3500000,3000+(SUM(J$6:J24)-600000)*1%,32000+(SUM(J$6:J24)-3500000)*7%))-SUM(K$5:K23)</f>
        <v>0</v>
      </c>
      <c r="L24" s="15"/>
    </row>
    <row r="25" spans="1:12" x14ac:dyDescent="0.25">
      <c r="A25" s="5">
        <v>42175</v>
      </c>
      <c r="B25" s="8"/>
      <c r="C25" s="9">
        <f t="shared" si="0"/>
        <v>0</v>
      </c>
      <c r="D25" s="8"/>
      <c r="E25" s="9">
        <f t="shared" si="1"/>
        <v>0</v>
      </c>
      <c r="F25" s="8"/>
      <c r="G25" s="6"/>
      <c r="H25" s="9">
        <f>IF(SUM(G$6:G25)&lt;=600000,SUM(G$6:G25)*0.5%,IF(SUM(G$6:G25)&lt;=3500000,3000+(SUM(G$6:G25)-600000)*1%,32000+(SUM(G$6:G25)-3500000)*7%))-SUM(H$5:H24)</f>
        <v>0</v>
      </c>
      <c r="I25" s="26"/>
      <c r="K25" s="9">
        <f>IF(SUM(J$6:J25)&lt;=600000,SUM(J$6:J25)*0.5%,IF(SUM(J$6:J25)&lt;=3500000,3000+(SUM(J$6:J25)-600000)*1%,32000+(SUM(J$6:J25)-3500000)*7%))-SUM(K$5:K24)</f>
        <v>0</v>
      </c>
      <c r="L25" s="15"/>
    </row>
    <row r="26" spans="1:12" x14ac:dyDescent="0.25">
      <c r="A26" s="5">
        <v>42176</v>
      </c>
      <c r="B26" s="8"/>
      <c r="C26" s="9">
        <f t="shared" si="0"/>
        <v>0</v>
      </c>
      <c r="D26" s="8"/>
      <c r="E26" s="9">
        <f t="shared" si="1"/>
        <v>0</v>
      </c>
      <c r="F26" s="8"/>
      <c r="G26" s="6"/>
      <c r="H26" s="9">
        <f>IF(SUM(G$6:G26)&lt;=600000,SUM(G$6:G26)*0.5%,IF(SUM(G$6:G26)&lt;=3500000,3000+(SUM(G$6:G26)-600000)*1%,32000+(SUM(G$6:G26)-3500000)*7%))-SUM(H$5:H25)</f>
        <v>0</v>
      </c>
      <c r="I26" s="26"/>
      <c r="K26" s="9">
        <f>IF(SUM(J$6:J26)&lt;=600000,SUM(J$6:J26)*0.5%,IF(SUM(J$6:J26)&lt;=3500000,3000+(SUM(J$6:J26)-600000)*1%,32000+(SUM(J$6:J26)-3500000)*7%))-SUM(K$5:K25)</f>
        <v>0</v>
      </c>
      <c r="L26" s="15"/>
    </row>
    <row r="27" spans="1:12" x14ac:dyDescent="0.25">
      <c r="A27" s="5">
        <v>42177</v>
      </c>
      <c r="B27" s="8"/>
      <c r="C27" s="9">
        <f t="shared" si="0"/>
        <v>0</v>
      </c>
      <c r="D27" s="8"/>
      <c r="E27" s="9">
        <f t="shared" si="1"/>
        <v>0</v>
      </c>
      <c r="F27" s="8"/>
      <c r="G27" s="6"/>
      <c r="H27" s="9">
        <f>IF(SUM(G$6:G27)&lt;=600000,SUM(G$6:G27)*0.5%,IF(SUM(G$6:G27)&lt;=3500000,3000+(SUM(G$6:G27)-600000)*1%,32000+(SUM(G$6:G27)-3500000)*7%))-SUM(H$5:H26)</f>
        <v>0</v>
      </c>
      <c r="I27" s="26"/>
      <c r="K27" s="9">
        <f>IF(SUM(J$6:J27)&lt;=600000,SUM(J$6:J27)*0.5%,IF(SUM(J$6:J27)&lt;=3500000,3000+(SUM(J$6:J27)-600000)*1%,32000+(SUM(J$6:J27)-3500000)*7%))-SUM(K$5:K26)</f>
        <v>0</v>
      </c>
      <c r="L27" s="15"/>
    </row>
    <row r="28" spans="1:12" x14ac:dyDescent="0.25">
      <c r="A28" s="5">
        <v>42178</v>
      </c>
      <c r="B28" s="8"/>
      <c r="C28" s="9">
        <f t="shared" si="0"/>
        <v>0</v>
      </c>
      <c r="D28" s="8"/>
      <c r="E28" s="9">
        <f t="shared" si="1"/>
        <v>0</v>
      </c>
      <c r="F28" s="8"/>
      <c r="G28" s="6"/>
      <c r="H28" s="9">
        <f>IF(SUM(G$6:G28)&lt;=600000,SUM(G$6:G28)*0.5%,IF(SUM(G$6:G28)&lt;=3500000,3000+(SUM(G$6:G28)-600000)*1%,32000+(SUM(G$6:G28)-3500000)*7%))-SUM(H$5:H27)</f>
        <v>0</v>
      </c>
      <c r="I28" s="26"/>
      <c r="K28" s="9">
        <f>IF(SUM(J$6:J28)&lt;=600000,SUM(J$6:J28)*0.5%,IF(SUM(J$6:J28)&lt;=3500000,3000+(SUM(J$6:J28)-600000)*1%,32000+(SUM(J$6:J28)-3500000)*7%))-SUM(K$5:K27)</f>
        <v>0</v>
      </c>
      <c r="L28" s="15"/>
    </row>
    <row r="29" spans="1:12" x14ac:dyDescent="0.25">
      <c r="A29" s="5">
        <v>42179</v>
      </c>
      <c r="B29" s="8"/>
      <c r="C29" s="9">
        <f t="shared" si="0"/>
        <v>0</v>
      </c>
      <c r="D29" s="8"/>
      <c r="E29" s="9">
        <f t="shared" si="1"/>
        <v>0</v>
      </c>
      <c r="F29" s="8"/>
      <c r="G29" s="6"/>
      <c r="H29" s="9">
        <f>IF(SUM(G$6:G29)&lt;=600000,SUM(G$6:G29)*0.5%,IF(SUM(G$6:G29)&lt;=3500000,3000+(SUM(G$6:G29)-600000)*1%,32000+(SUM(G$6:G29)-3500000)*7%))-SUM(H$5:H28)</f>
        <v>0</v>
      </c>
      <c r="I29" s="26"/>
      <c r="K29" s="9">
        <f>IF(SUM(J$6:J29)&lt;=600000,SUM(J$6:J29)*0.5%,IF(SUM(J$6:J29)&lt;=3500000,3000+(SUM(J$6:J29)-600000)*1%,32000+(SUM(J$6:J29)-3500000)*7%))-SUM(K$5:K28)</f>
        <v>0</v>
      </c>
      <c r="L29" s="15"/>
    </row>
    <row r="30" spans="1:12" x14ac:dyDescent="0.25">
      <c r="A30" s="5">
        <v>42180</v>
      </c>
      <c r="B30" s="8"/>
      <c r="C30" s="9">
        <f t="shared" si="0"/>
        <v>0</v>
      </c>
      <c r="D30" s="8"/>
      <c r="E30" s="9">
        <f t="shared" si="1"/>
        <v>0</v>
      </c>
      <c r="F30" s="8"/>
      <c r="G30" s="6"/>
      <c r="H30" s="9">
        <f>IF(SUM(G$6:G30)&lt;=600000,SUM(G$6:G30)*0.5%,IF(SUM(G$6:G30)&lt;=3500000,3000+(SUM(G$6:G30)-600000)*1%,32000+(SUM(G$6:G30)-3500000)*7%))-SUM(H$5:H29)</f>
        <v>0</v>
      </c>
      <c r="I30" s="26"/>
      <c r="K30" s="9">
        <f>IF(SUM(J$6:J30)&lt;=600000,SUM(J$6:J30)*0.5%,IF(SUM(J$6:J30)&lt;=3500000,3000+(SUM(J$6:J30)-600000)*1%,32000+(SUM(J$6:J30)-3500000)*7%))-SUM(K$5:K29)</f>
        <v>0</v>
      </c>
      <c r="L30" s="15"/>
    </row>
    <row r="31" spans="1:12" x14ac:dyDescent="0.25">
      <c r="A31" s="5">
        <v>42181</v>
      </c>
      <c r="B31" s="8"/>
      <c r="C31" s="9">
        <f t="shared" si="0"/>
        <v>0</v>
      </c>
      <c r="D31" s="8"/>
      <c r="E31" s="9">
        <f t="shared" si="1"/>
        <v>0</v>
      </c>
      <c r="F31" s="8"/>
      <c r="G31" s="6"/>
      <c r="H31" s="9">
        <f>IF(SUM(G$6:G31)&lt;=600000,SUM(G$6:G31)*0.5%,IF(SUM(G$6:G31)&lt;=3500000,3000+(SUM(G$6:G31)-600000)*1%,32000+(SUM(G$6:G31)-3500000)*7%))-SUM(H$5:H30)</f>
        <v>0</v>
      </c>
      <c r="I31" s="26"/>
      <c r="K31" s="9">
        <f>IF(SUM(J$6:J31)&lt;=600000,SUM(J$6:J31)*0.5%,IF(SUM(J$6:J31)&lt;=3500000,3000+(SUM(J$6:J31)-600000)*1%,32000+(SUM(J$6:J31)-3500000)*7%))-SUM(K$5:K30)</f>
        <v>0</v>
      </c>
      <c r="L31" s="15"/>
    </row>
    <row r="32" spans="1:12" x14ac:dyDescent="0.25">
      <c r="A32" s="5">
        <v>42182</v>
      </c>
      <c r="B32" s="8"/>
      <c r="C32" s="9">
        <f t="shared" si="0"/>
        <v>0</v>
      </c>
      <c r="D32" s="8"/>
      <c r="E32" s="9">
        <f t="shared" si="1"/>
        <v>0</v>
      </c>
      <c r="F32" s="8"/>
      <c r="G32" s="6"/>
      <c r="H32" s="9">
        <f>IF(SUM(G$6:G32)&lt;=600000,SUM(G$6:G32)*0.5%,IF(SUM(G$6:G32)&lt;=3500000,3000+(SUM(G$6:G32)-600000)*1%,32000+(SUM(G$6:G32)-3500000)*7%))-SUM(H$5:H31)</f>
        <v>0</v>
      </c>
      <c r="I32" s="26"/>
      <c r="K32" s="9">
        <f>IF(SUM(J$6:J32)&lt;=600000,SUM(J$6:J32)*0.5%,IF(SUM(J$6:J32)&lt;=3500000,3000+(SUM(J$6:J32)-600000)*1%,32000+(SUM(J$6:J32)-3500000)*7%))-SUM(K$5:K31)</f>
        <v>0</v>
      </c>
      <c r="L32" s="15"/>
    </row>
    <row r="33" spans="1:12" x14ac:dyDescent="0.25">
      <c r="A33" s="5">
        <v>42183</v>
      </c>
      <c r="B33" s="8"/>
      <c r="C33" s="9">
        <f t="shared" si="0"/>
        <v>0</v>
      </c>
      <c r="D33" s="8"/>
      <c r="E33" s="9">
        <f t="shared" si="1"/>
        <v>0</v>
      </c>
      <c r="F33" s="8"/>
      <c r="G33" s="6"/>
      <c r="H33" s="9">
        <f>IF(SUM(G$6:G33)&lt;=600000,SUM(G$6:G33)*0.5%,IF(SUM(G$6:G33)&lt;=3500000,3000+(SUM(G$6:G33)-600000)*1%,32000+(SUM(G$6:G33)-3500000)*7%))-SUM(H$5:H32)</f>
        <v>0</v>
      </c>
      <c r="I33" s="26"/>
      <c r="K33" s="9">
        <f>IF(SUM(J$6:J33)&lt;=600000,SUM(J$6:J33)*0.5%,IF(SUM(J$6:J33)&lt;=3500000,3000+(SUM(J$6:J33)-600000)*1%,32000+(SUM(J$6:J33)-3500000)*7%))-SUM(K$5:K32)</f>
        <v>0</v>
      </c>
      <c r="L33" s="15"/>
    </row>
    <row r="34" spans="1:12" x14ac:dyDescent="0.25">
      <c r="A34" s="5">
        <v>42184</v>
      </c>
      <c r="B34" s="8"/>
      <c r="C34" s="9">
        <f t="shared" si="0"/>
        <v>0</v>
      </c>
      <c r="D34" s="8"/>
      <c r="E34" s="9">
        <f t="shared" si="1"/>
        <v>0</v>
      </c>
      <c r="F34" s="8"/>
      <c r="G34" s="6"/>
      <c r="H34" s="9">
        <f>IF(SUM(G$6:G34)&lt;=600000,SUM(G$6:G34)*0.5%,IF(SUM(G$6:G34)&lt;=3500000,3000+(SUM(G$6:G34)-600000)*1%,32000+(SUM(G$6:G34)-3500000)*7%))-SUM(H$5:H33)</f>
        <v>0</v>
      </c>
      <c r="I34" s="26"/>
      <c r="K34" s="9">
        <f>IF(SUM(J$6:J34)&lt;=600000,SUM(J$6:J34)*0.5%,IF(SUM(J$6:J34)&lt;=3500000,3000+(SUM(J$6:J34)-600000)*1%,32000+(SUM(J$6:J34)-3500000)*7%))-SUM(K$5:K33)</f>
        <v>0</v>
      </c>
      <c r="L34" s="15"/>
    </row>
    <row r="35" spans="1:12" x14ac:dyDescent="0.25">
      <c r="A35" s="5">
        <v>42185</v>
      </c>
      <c r="B35" s="10"/>
      <c r="C35" s="11">
        <f t="shared" si="0"/>
        <v>0</v>
      </c>
      <c r="D35" s="10"/>
      <c r="E35" s="11">
        <f t="shared" si="1"/>
        <v>0</v>
      </c>
      <c r="F35" s="10"/>
      <c r="G35" s="22"/>
      <c r="H35" s="9">
        <f>IF(SUM(G$6:G35)&lt;=600000,SUM(G$6:G35)*0.5%,IF(SUM(G$6:G35)&lt;=3500000,3000+(SUM(G$6:G35)-600000)*1%,32000+(SUM(G$6:G35)-3500000)*7%))-SUM(H$5:H34)</f>
        <v>0</v>
      </c>
      <c r="I35" s="27"/>
      <c r="K35" s="9">
        <f>IF(SUM(J$6:J35)&lt;=600000,SUM(J$6:J35)*0.5%,IF(SUM(J$6:J35)&lt;=3500000,3000+(SUM(J$6:J35)-600000)*1%,32000+(SUM(J$6:J35)-3500000)*7%))-SUM(K$5:K34)</f>
        <v>0</v>
      </c>
      <c r="L35" s="15"/>
    </row>
    <row r="36" spans="1:12" x14ac:dyDescent="0.25">
      <c r="A36" s="1"/>
      <c r="B36" s="7"/>
      <c r="C36" s="7"/>
      <c r="D36" s="7"/>
      <c r="E36" s="7"/>
      <c r="F36" s="7"/>
      <c r="G36" s="7"/>
      <c r="H36" s="7"/>
      <c r="I36" s="23"/>
      <c r="K36" s="23"/>
    </row>
  </sheetData>
  <dataConsolidate>
    <dataRefs count="1">
      <dataRef ref="J6:J35" sheet="Лист1"/>
    </dataRefs>
  </dataConsolidate>
  <mergeCells count="2">
    <mergeCell ref="B1:C1"/>
    <mergeCell ref="D1:E1"/>
  </mergeCells>
  <conditionalFormatting sqref="C4">
    <cfRule type="cellIs" dxfId="5" priority="10" operator="greaterThan">
      <formula>0</formula>
    </cfRule>
  </conditionalFormatting>
  <conditionalFormatting sqref="C6:C35">
    <cfRule type="cellIs" dxfId="4" priority="5" operator="equal">
      <formula>0</formula>
    </cfRule>
    <cfRule type="cellIs" dxfId="3" priority="6" operator="greaterThan">
      <formula>0</formula>
    </cfRule>
  </conditionalFormatting>
  <conditionalFormatting sqref="E4">
    <cfRule type="cellIs" dxfId="2" priority="4" operator="greaterThan">
      <formula>0</formula>
    </cfRule>
  </conditionalFormatting>
  <conditionalFormatting sqref="E6:E35">
    <cfRule type="cellIs" dxfId="1" priority="2" operator="equal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"/>
  <sheetViews>
    <sheetView workbookViewId="0">
      <selection activeCell="B3" sqref="B3:B4"/>
    </sheetView>
  </sheetViews>
  <sheetFormatPr defaultColWidth="8.85546875" defaultRowHeight="15" x14ac:dyDescent="0.25"/>
  <cols>
    <col min="1" max="1" width="3.85546875" style="14" customWidth="1"/>
    <col min="2" max="2" width="20.7109375" style="14" customWidth="1"/>
    <col min="3" max="3" width="12.7109375" style="14" customWidth="1"/>
    <col min="4" max="4" width="12.5703125" style="14" customWidth="1"/>
    <col min="5" max="5" width="13.140625" style="14" customWidth="1"/>
    <col min="6" max="6" width="12.28515625" style="14" customWidth="1"/>
    <col min="7" max="7" width="19.7109375" style="14" customWidth="1"/>
    <col min="8" max="8" width="19.28515625" style="14" customWidth="1"/>
    <col min="9" max="16384" width="8.85546875" style="14"/>
  </cols>
  <sheetData>
    <row r="1" spans="2:9" x14ac:dyDescent="0.25">
      <c r="B1" s="37" t="s">
        <v>8</v>
      </c>
      <c r="C1" s="39" t="s">
        <v>0</v>
      </c>
      <c r="D1" s="39"/>
      <c r="E1" s="39" t="s">
        <v>1</v>
      </c>
      <c r="F1" s="39"/>
      <c r="G1" s="39" t="s">
        <v>2</v>
      </c>
      <c r="H1" s="39" t="s">
        <v>3</v>
      </c>
      <c r="I1" s="30"/>
    </row>
    <row r="2" spans="2:9" x14ac:dyDescent="0.25">
      <c r="B2" s="38"/>
      <c r="C2" s="29" t="s">
        <v>9</v>
      </c>
      <c r="D2" s="29" t="s">
        <v>10</v>
      </c>
      <c r="E2" s="29" t="s">
        <v>9</v>
      </c>
      <c r="F2" s="29" t="s">
        <v>10</v>
      </c>
      <c r="G2" s="39"/>
      <c r="H2" s="39"/>
      <c r="I2" s="30"/>
    </row>
    <row r="3" spans="2:9" x14ac:dyDescent="0.25">
      <c r="B3" s="40">
        <v>300000</v>
      </c>
      <c r="C3" s="42" t="str">
        <f>IF(Лист2!B3&lt;=750000,"ОК",750000-B3)</f>
        <v>ОК</v>
      </c>
      <c r="D3" s="42">
        <f>IF((B3+Лист1!B4)&lt;=2500000,(B3+Лист1!B4),2500000-(B3+Лист1!B4))</f>
        <v>-450000</v>
      </c>
      <c r="E3" s="42" t="str">
        <f>IF(B3&lt;=600000,"ОК",600000-B3)</f>
        <v>ОК</v>
      </c>
      <c r="F3" s="42">
        <f>IF((B3+Лист1!D4)&lt;=2000000,(B3+Лист1!D4),2000000-(B3+Лист1!D4))</f>
        <v>-1100000</v>
      </c>
      <c r="G3" s="42">
        <f>IF(Лист2!B3+SUM(Лист1!G6:G35)&lt;=600000,Лист2!B3*0.5%,IF(Лист2!B3+SUM(Лист1!G6:G35)&lt;=3500000,Лист2!B3*1%,IF(Лист2!B3+SUM(Лист1!G6:G35)&gt;3500000,Лист2!B3*7%,0)))</f>
        <v>21000.000000000004</v>
      </c>
      <c r="H3" s="42">
        <f>IF(Лист2!B3+SUM(Лист1!J6:J35)&lt;=600000,Лист2!B3*0.5%,IF(Лист2!B3+SUM(Лист1!J6:J35)&lt;=3500000,Лист2!B3*1%,IF(Лист2!B3+SUM(Лист1!J6:J35)&gt;3500000,Лист2!B3*7%,0)))</f>
        <v>21000.000000000004</v>
      </c>
      <c r="I3" s="30"/>
    </row>
    <row r="4" spans="2:9" x14ac:dyDescent="0.25">
      <c r="B4" s="41"/>
      <c r="C4" s="42"/>
      <c r="D4" s="42"/>
      <c r="E4" s="42"/>
      <c r="F4" s="42"/>
      <c r="G4" s="42">
        <f>IF(SUM(E4)&lt;=600000,E4*0.5%,IF(SUM(E4)&lt;=3500000,E4*1%,IF(SUM(E4)&gt;3500000,E4*7%,0)))</f>
        <v>0</v>
      </c>
      <c r="H4" s="42">
        <f>IF(SUM(G4)&lt;=600000,G4*0.5%,IF(SUM(G4)&lt;=3500000,G4*1%,IF(SUM(G4)&gt;3500000,G4*7%,0)))</f>
        <v>0</v>
      </c>
      <c r="I4" s="30"/>
    </row>
    <row r="5" spans="2:9" ht="14.45" x14ac:dyDescent="0.3">
      <c r="C5" s="28"/>
      <c r="D5" s="28"/>
      <c r="E5" s="28"/>
      <c r="F5" s="28"/>
      <c r="G5" s="28"/>
      <c r="H5" s="28"/>
    </row>
  </sheetData>
  <mergeCells count="12">
    <mergeCell ref="B1:B2"/>
    <mergeCell ref="G1:G2"/>
    <mergeCell ref="H1:H2"/>
    <mergeCell ref="B3:B4"/>
    <mergeCell ref="C3:C4"/>
    <mergeCell ref="E3:E4"/>
    <mergeCell ref="G3:G4"/>
    <mergeCell ref="H3:H4"/>
    <mergeCell ref="D3:D4"/>
    <mergeCell ref="F3:F4"/>
    <mergeCell ref="C1:D1"/>
    <mergeCell ref="E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N19" sqref="M19:N20"/>
    </sheetView>
  </sheetViews>
  <sheetFormatPr defaultRowHeight="15" x14ac:dyDescent="0.25"/>
  <cols>
    <col min="1" max="1" width="15.85546875" customWidth="1"/>
  </cols>
  <sheetData>
    <row r="1" spans="1:2" x14ac:dyDescent="0.3">
      <c r="A1" s="31">
        <v>0.01</v>
      </c>
      <c r="B1">
        <v>600</v>
      </c>
    </row>
    <row r="2" spans="1:2" x14ac:dyDescent="0.3">
      <c r="A2" s="31">
        <v>0.02</v>
      </c>
      <c r="B2">
        <v>800</v>
      </c>
    </row>
    <row r="3" spans="1:2" x14ac:dyDescent="0.3">
      <c r="A3" s="31">
        <v>0.03</v>
      </c>
      <c r="B3">
        <v>1000</v>
      </c>
    </row>
    <row r="9" spans="1:2" x14ac:dyDescent="0.3">
      <c r="A9">
        <v>500</v>
      </c>
    </row>
    <row r="10" spans="1:2" x14ac:dyDescent="0.3">
      <c r="A10">
        <v>600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8" sqref="B8"/>
    </sheetView>
  </sheetViews>
  <sheetFormatPr defaultRowHeight="15" x14ac:dyDescent="0.25"/>
  <cols>
    <col min="2" max="2" width="37.7109375" customWidth="1"/>
    <col min="3" max="3" width="70.42578125" customWidth="1"/>
  </cols>
  <sheetData>
    <row r="1" spans="1:4" ht="14.45" x14ac:dyDescent="0.3">
      <c r="A1" s="32"/>
      <c r="B1" s="33" t="s">
        <v>11</v>
      </c>
      <c r="C1" s="33" t="s">
        <v>12</v>
      </c>
      <c r="D1" s="33" t="s">
        <v>13</v>
      </c>
    </row>
    <row r="2" spans="1:4" x14ac:dyDescent="0.25">
      <c r="A2" s="33">
        <v>1</v>
      </c>
      <c r="B2" s="34" t="s">
        <v>14</v>
      </c>
      <c r="C2" s="32"/>
      <c r="D2" s="32"/>
    </row>
    <row r="3" spans="1:4" ht="14.45" x14ac:dyDescent="0.3">
      <c r="A3" s="33">
        <v>2</v>
      </c>
      <c r="B3" s="32">
        <v>50</v>
      </c>
      <c r="C3" s="32"/>
      <c r="D3" s="32"/>
    </row>
    <row r="4" spans="1:4" ht="14.45" x14ac:dyDescent="0.3">
      <c r="A4" s="33">
        <v>3</v>
      </c>
      <c r="B4" s="32">
        <v>104</v>
      </c>
      <c r="C4" s="32"/>
      <c r="D4" s="32"/>
    </row>
    <row r="5" spans="1:4" ht="30" x14ac:dyDescent="0.25">
      <c r="A5" s="33">
        <v>4</v>
      </c>
      <c r="B5" s="34" t="s">
        <v>15</v>
      </c>
      <c r="C5" s="34" t="s">
        <v>16</v>
      </c>
      <c r="D5" s="34" t="s">
        <v>17</v>
      </c>
    </row>
    <row r="6" spans="1:4" ht="42.6" customHeight="1" x14ac:dyDescent="0.25">
      <c r="A6" s="33">
        <v>5</v>
      </c>
      <c r="B6" s="32" t="b">
        <f>AND(1&lt;A2, A2&lt;100)</f>
        <v>0</v>
      </c>
      <c r="C6" s="32" t="s">
        <v>18</v>
      </c>
      <c r="D6" s="32" t="b">
        <v>1</v>
      </c>
    </row>
    <row r="7" spans="1:4" ht="32.450000000000003" customHeight="1" x14ac:dyDescent="0.25">
      <c r="A7" s="33">
        <v>6</v>
      </c>
      <c r="B7" s="32">
        <f>IF(AND(1&lt;A3, A3&lt;100), A3, "Значение вне интервала.")</f>
        <v>2</v>
      </c>
      <c r="C7" s="32" t="s">
        <v>19</v>
      </c>
      <c r="D7" s="32" t="s">
        <v>20</v>
      </c>
    </row>
    <row r="8" spans="1:4" ht="60.6" customHeight="1" x14ac:dyDescent="0.25">
      <c r="A8" s="33">
        <v>7</v>
      </c>
      <c r="B8" s="32" t="str">
        <f>IF(AND(1&lt;A2, A2&lt;100), A2, "Значение вне интервала.")</f>
        <v>Значение вне интервала.</v>
      </c>
      <c r="C8" s="32" t="s">
        <v>21</v>
      </c>
      <c r="D8" s="32">
        <v>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Ефремова</dc:creator>
  <cp:lastModifiedBy>ASUS H61M-C</cp:lastModifiedBy>
  <dcterms:created xsi:type="dcterms:W3CDTF">2015-05-29T11:12:11Z</dcterms:created>
  <dcterms:modified xsi:type="dcterms:W3CDTF">2015-06-02T13:22:16Z</dcterms:modified>
</cp:coreProperties>
</file>