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730" windowHeight="7110" activeTab="1"/>
  </bookViews>
  <sheets>
    <sheet name="График T" sheetId="2" r:id="rId1"/>
    <sheet name="Данные T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S10" i="3" l="1" a="1"/>
  <c r="S10" i="3" s="1"/>
  <c r="S9" i="3" a="1"/>
  <c r="S9" i="3" s="1"/>
  <c r="I2" i="4" a="1"/>
  <c r="I2" i="4" s="1"/>
  <c r="H18" i="4"/>
  <c r="H19" i="4"/>
  <c r="H17" i="4"/>
  <c r="S12" i="3"/>
  <c r="S11" i="3"/>
  <c r="H20" i="4" l="1"/>
  <c r="T10" i="3"/>
  <c r="T9" i="3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T11" i="3"/>
  <c r="AD5" i="3"/>
</calcChain>
</file>

<file path=xl/comments1.xml><?xml version="1.0" encoding="utf-8"?>
<comments xmlns="http://schemas.openxmlformats.org/spreadsheetml/2006/main">
  <authors>
    <author>Rozikulyeva, Natalya</author>
  </authors>
  <commentList>
    <comment ref="S11" authorId="0">
      <text>
        <r>
          <rPr>
            <b/>
            <sz val="8"/>
            <color indexed="81"/>
            <rFont val="Tahoma"/>
            <charset val="1"/>
          </rPr>
          <t>Rozikulyeva, Natalya:</t>
        </r>
        <r>
          <rPr>
            <sz val="8"/>
            <color indexed="81"/>
            <rFont val="Tahoma"/>
            <charset val="1"/>
          </rPr>
          <t xml:space="preserve">
Датчик с минимальной средней температурой - точка №15</t>
        </r>
      </text>
    </comment>
    <comment ref="S12" authorId="0">
      <text>
        <r>
          <rPr>
            <b/>
            <sz val="8"/>
            <color indexed="81"/>
            <rFont val="Tahoma"/>
            <charset val="1"/>
          </rPr>
          <t>Rozikulyeva, Natalya:</t>
        </r>
        <r>
          <rPr>
            <sz val="8"/>
            <color indexed="81"/>
            <rFont val="Tahoma"/>
            <charset val="1"/>
          </rPr>
          <t xml:space="preserve">
Датчик с максимальной средней температурой - точка №19</t>
        </r>
      </text>
    </comment>
  </commentList>
</comments>
</file>

<file path=xl/sharedStrings.xml><?xml version="1.0" encoding="utf-8"?>
<sst xmlns="http://schemas.openxmlformats.org/spreadsheetml/2006/main" count="56" uniqueCount="30">
  <si>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</si>
  <si>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</si>
  <si>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</si>
  <si>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</si>
  <si>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</si>
  <si>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</si>
  <si>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</si>
  <si>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</si>
  <si>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>Тмин</t>
  </si>
  <si>
    <t>Тмакс</t>
  </si>
  <si>
    <t>T, [°C]</t>
  </si>
  <si>
    <t>Tcр мин</t>
  </si>
  <si>
    <t>Тср макс</t>
  </si>
  <si>
    <t>ананас</t>
  </si>
  <si>
    <t>банан</t>
  </si>
  <si>
    <t>слива</t>
  </si>
  <si>
    <t>помидор</t>
  </si>
  <si>
    <t>огурец</t>
  </si>
  <si>
    <t>яблоко</t>
  </si>
  <si>
    <t>лук</t>
  </si>
  <si>
    <t>картофель</t>
  </si>
  <si>
    <t>груша</t>
  </si>
  <si>
    <t>москва</t>
  </si>
  <si>
    <t>питер</t>
  </si>
  <si>
    <t>самара</t>
  </si>
  <si>
    <t>киев</t>
  </si>
  <si>
    <t>казань</t>
  </si>
  <si>
    <t>Средние значения для каждого датчика/точки измерения</t>
  </si>
  <si>
    <t>Максимумы и минимумы</t>
  </si>
  <si>
    <t>Данные с дата-логгеров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</si>
</sst>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2" fontId="0" fillId="34" borderId="10" xfId="0" applyNumberFormat="1" applyFill="1" applyBorder="1"/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6" borderId="10" xfId="0" applyFill="1" applyBorder="1"/>
    <xf numFmtId="2" fontId="0" fillId="36" borderId="10" xfId="0" applyNumberFormat="1" applyFill="1" applyBorder="1"/>
    <xf numFmtId="0" fontId="16" fillId="36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23232"/>
        <c:axId val="76225152"/>
      </c:lineChart>
      <c:catAx>
        <c:axId val="762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layout/>
          <c:overlay val="0"/>
        </c:title>
        <c:numFmt formatCode="[$-F400]h:mm:ss\ AM/PM" sourceLinked="1"/>
        <c:majorTickMark val="none"/>
        <c:minorTickMark val="none"/>
        <c:tickLblPos val="nextTo"/>
        <c:crossAx val="76225152"/>
        <c:crosses val="autoZero"/>
        <c:auto val="1"/>
        <c:lblAlgn val="ctr"/>
        <c:lblOffset val="100"/>
        <c:noMultiLvlLbl val="0"/>
      </c:catAx>
      <c:valAx>
        <c:axId val="76225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6223232"/>
        <c:crosses val="autoZero"/>
        <c:crossBetween val="between"/>
      </c:valAx>
    </c:plotArea>
    <c:legend>
      <c:legendPos val="b"/>
      <c:layout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21" sqref="P21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tabSelected="1" zoomScaleNormal="100" workbookViewId="0">
      <selection activeCell="S33" sqref="S33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33" x14ac:dyDescent="0.25">
      <c r="D2" s="11" t="s">
        <v>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R2" s="14" t="s">
        <v>27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F2" s="11"/>
      <c r="AG2" s="11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s="12" t="str">
        <f>CONCATENATE("Тср",D3)</f>
        <v>Тср8</v>
      </c>
      <c r="S3" s="12" t="str">
        <f t="shared" ref="S3:AC3" si="0">CONCATENATE("Тср",E3)</f>
        <v>Тср9</v>
      </c>
      <c r="T3" s="12" t="str">
        <f t="shared" si="0"/>
        <v>Тср10</v>
      </c>
      <c r="U3" s="12" t="str">
        <f t="shared" si="0"/>
        <v>Тср11</v>
      </c>
      <c r="V3" s="12" t="str">
        <f t="shared" si="0"/>
        <v>Тср12</v>
      </c>
      <c r="W3" s="12" t="str">
        <f t="shared" si="0"/>
        <v>Тср13</v>
      </c>
      <c r="X3" s="12" t="str">
        <f t="shared" si="0"/>
        <v>Тср14</v>
      </c>
      <c r="Y3" s="12" t="str">
        <f t="shared" si="0"/>
        <v>Тср15</v>
      </c>
      <c r="Z3" s="12" t="str">
        <f t="shared" si="0"/>
        <v>Тср16</v>
      </c>
      <c r="AA3" s="12" t="str">
        <f t="shared" si="0"/>
        <v>Тср17</v>
      </c>
      <c r="AB3" s="12" t="str">
        <f t="shared" si="0"/>
        <v>Тср18</v>
      </c>
      <c r="AC3" s="12" t="str">
        <f t="shared" si="0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s="12" t="s">
        <v>1</v>
      </c>
      <c r="S4" s="12" t="s">
        <v>1</v>
      </c>
      <c r="T4" s="12" t="s">
        <v>1</v>
      </c>
      <c r="U4" s="12" t="s">
        <v>1</v>
      </c>
      <c r="V4" s="12" t="s">
        <v>1</v>
      </c>
      <c r="W4" s="12" t="s">
        <v>1</v>
      </c>
      <c r="X4" s="12" t="s">
        <v>1</v>
      </c>
      <c r="Y4" s="12" t="s">
        <v>1</v>
      </c>
      <c r="Z4" s="12" t="s">
        <v>1</v>
      </c>
      <c r="AA4" s="12" t="s">
        <v>1</v>
      </c>
      <c r="AB4" s="12" t="s">
        <v>1</v>
      </c>
      <c r="AC4" s="12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30.4</v>
      </c>
      <c r="M5">
        <v>30.3</v>
      </c>
      <c r="N5">
        <v>30.5</v>
      </c>
      <c r="O5">
        <v>30.8</v>
      </c>
      <c r="R5" s="13">
        <f t="shared" ref="R5:AC5" si="1">AVERAGE(D5:D1048576)</f>
        <v>30.779238754325306</v>
      </c>
      <c r="S5" s="13">
        <f t="shared" si="1"/>
        <v>30.5</v>
      </c>
      <c r="T5" s="13">
        <f t="shared" si="1"/>
        <v>30.53183391003466</v>
      </c>
      <c r="U5" s="13">
        <f t="shared" si="1"/>
        <v>30.501384083044989</v>
      </c>
      <c r="V5" s="13">
        <f t="shared" si="1"/>
        <v>30.685813148788867</v>
      </c>
      <c r="W5" s="13">
        <f t="shared" si="1"/>
        <v>30.392041522491201</v>
      </c>
      <c r="X5" s="13">
        <f t="shared" si="1"/>
        <v>30.392041522491191</v>
      </c>
      <c r="Y5" s="13">
        <f t="shared" si="1"/>
        <v>30.20484429065738</v>
      </c>
      <c r="Z5" s="13">
        <f t="shared" si="1"/>
        <v>30.410034602076006</v>
      </c>
      <c r="AA5" s="13">
        <f t="shared" si="1"/>
        <v>30.336332179930704</v>
      </c>
      <c r="AB5" s="13">
        <f t="shared" si="1"/>
        <v>30.5</v>
      </c>
      <c r="AC5" s="13">
        <f t="shared" si="1"/>
        <v>30.801384083045033</v>
      </c>
      <c r="AD5" s="3">
        <f>AVERAGE(R5:AC5)</f>
        <v>30.502912341407111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2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  <c r="R7" s="16" t="s">
        <v>28</v>
      </c>
      <c r="S7" s="15"/>
      <c r="T7" s="15"/>
    </row>
    <row r="8" spans="1:33" x14ac:dyDescent="0.25">
      <c r="B8" s="1">
        <f t="shared" si="2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10</v>
      </c>
    </row>
    <row r="9" spans="1:33" x14ac:dyDescent="0.25">
      <c r="B9" s="1">
        <f t="shared" si="2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8</v>
      </c>
      <c r="S9" s="10">
        <f t="array" ref="S9">INDEX(D3:O3,MIN(VALUE(SUBSTITUTE(IF(D5:O293=T9,COLUMN(D5:O293)-3,0),0,"1E100"))))</f>
        <v>15</v>
      </c>
      <c r="T9" s="6">
        <f>MIN(D5:O293)</f>
        <v>30.1</v>
      </c>
    </row>
    <row r="10" spans="1:33" x14ac:dyDescent="0.25">
      <c r="B10" s="1">
        <f t="shared" si="2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9</v>
      </c>
      <c r="S10" s="8">
        <f t="array" ref="S10">INDEX(D3:O3,MIN(VALUE(SUBSTITUTE(IF(D5:O293=T10,COLUMN(D5:O293)-3,0),0,"1E100"))))</f>
        <v>19</v>
      </c>
      <c r="T10" s="6">
        <f>MAX(D5:O293)</f>
        <v>30.9</v>
      </c>
    </row>
    <row r="11" spans="1:33" x14ac:dyDescent="0.25">
      <c r="B11" s="1">
        <f t="shared" si="2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11</v>
      </c>
      <c r="S11" s="9" t="str">
        <f>INDEX(R3:AD3,MATCH(T11,R5:AD5,0))</f>
        <v>Тср15</v>
      </c>
      <c r="T11" s="7">
        <f>MIN(R5:AC5)</f>
        <v>30.20484429065738</v>
      </c>
    </row>
    <row r="12" spans="1:33" x14ac:dyDescent="0.25">
      <c r="B12" s="1">
        <f t="shared" si="2"/>
        <v>0.85763888888888884</v>
      </c>
      <c r="D12">
        <v>30.8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12</v>
      </c>
      <c r="S12" s="9" t="str">
        <f>INDEX(R3:AD3,MATCH(T12,R5:AD5,0))</f>
        <v>Тср19</v>
      </c>
      <c r="T12" s="7">
        <f>MAX(R5:AC5)</f>
        <v>30.801384083045033</v>
      </c>
    </row>
    <row r="13" spans="1:33" x14ac:dyDescent="0.25">
      <c r="B13" s="1">
        <f t="shared" si="2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2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2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2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2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2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2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2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2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2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2"/>
        <v>0.89583333333333315</v>
      </c>
      <c r="D23">
        <v>30.8</v>
      </c>
      <c r="E23">
        <v>30.5</v>
      </c>
      <c r="F23">
        <v>30.6</v>
      </c>
      <c r="G23">
        <v>30.5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2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2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2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2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2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2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2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2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2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2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2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2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2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2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2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2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2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2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2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2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2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2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2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2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2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2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2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2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2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2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2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2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2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2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2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2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2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2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2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2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2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2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2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2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2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2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2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3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3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3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3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3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3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3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3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3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3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3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3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3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3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3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3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3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3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3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3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3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3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3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3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3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3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3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3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3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3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3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3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3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3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3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3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3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3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3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3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3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3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3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3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3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3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3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3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3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3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3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3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3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3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3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3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3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3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3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3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3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3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3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3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4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4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4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4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4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4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4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4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4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4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4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4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4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4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4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4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4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4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4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4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4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4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4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4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4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4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4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4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4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4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4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4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4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4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4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4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4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4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4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4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4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4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4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4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4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4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4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4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4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4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4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4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4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4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4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4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4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4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4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4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4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4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4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4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5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5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5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5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5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5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5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5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5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5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5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5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5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5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5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5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5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5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5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5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5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5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5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5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5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5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5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5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5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5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5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5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5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5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5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5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5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5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5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5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5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5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5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5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5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5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5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5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5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5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5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5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5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5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5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5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5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5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5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5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5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5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5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5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6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6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6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6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6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6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6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6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6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6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6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6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6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6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6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6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6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6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6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6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6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6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6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6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6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6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6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6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6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6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6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5">
    <mergeCell ref="D2:O2"/>
    <mergeCell ref="AF2:AG2"/>
    <mergeCell ref="R2:AC2"/>
    <mergeCell ref="A1:O1"/>
    <mergeCell ref="R7:T7"/>
  </mergeCells>
  <conditionalFormatting sqref="R5:AC5">
    <cfRule type="expression" dxfId="3" priority="3">
      <formula>R5=MIN($R$5:$AC$5)</formula>
    </cfRule>
    <cfRule type="expression" dxfId="2" priority="4">
      <formula>R5=MAX($R$5:$AC$5)</formula>
    </cfRule>
  </conditionalFormatting>
  <conditionalFormatting sqref="D5:O293">
    <cfRule type="expression" dxfId="1" priority="5">
      <formula>D5=MIN($D$5:$O$293)</formula>
    </cfRule>
    <cfRule type="expression" dxfId="0" priority="6">
      <formula>D5=MAX($D$5:$O$293)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sheetData>
    <row r="1" spans="1:9" x14ac:dyDescent="0.25"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9" x14ac:dyDescent="0.25">
      <c r="A2" t="s">
        <v>13</v>
      </c>
      <c r="B2">
        <v>88</v>
      </c>
      <c r="C2">
        <v>13</v>
      </c>
      <c r="D2">
        <v>64</v>
      </c>
      <c r="E2">
        <v>98</v>
      </c>
      <c r="F2">
        <v>19</v>
      </c>
      <c r="H2">
        <v>13</v>
      </c>
      <c r="I2" t="str">
        <f t="array" ref="I2">INDEX(B1:F1,1,MIN(VALUE(SUBSTITUTE(IF(B2:F10=H2,COLUMN(B2:F10)-COLUMN(A1),0),0,"1E100"))))</f>
        <v>питер</v>
      </c>
    </row>
    <row r="3" spans="1:9" x14ac:dyDescent="0.25">
      <c r="A3" t="s">
        <v>14</v>
      </c>
      <c r="B3">
        <v>46</v>
      </c>
      <c r="C3">
        <v>46</v>
      </c>
      <c r="D3">
        <v>94</v>
      </c>
      <c r="E3">
        <v>96</v>
      </c>
      <c r="F3">
        <v>100</v>
      </c>
    </row>
    <row r="4" spans="1:9" x14ac:dyDescent="0.25">
      <c r="A4" t="s">
        <v>15</v>
      </c>
      <c r="B4">
        <v>51</v>
      </c>
      <c r="C4">
        <v>26</v>
      </c>
      <c r="D4">
        <v>2</v>
      </c>
      <c r="E4">
        <v>45</v>
      </c>
      <c r="F4">
        <v>61</v>
      </c>
    </row>
    <row r="5" spans="1:9" x14ac:dyDescent="0.25">
      <c r="A5" t="s">
        <v>16</v>
      </c>
      <c r="B5">
        <v>79</v>
      </c>
      <c r="C5">
        <v>7</v>
      </c>
      <c r="D5">
        <v>27</v>
      </c>
      <c r="E5">
        <v>25</v>
      </c>
      <c r="F5">
        <v>47</v>
      </c>
    </row>
    <row r="6" spans="1:9" x14ac:dyDescent="0.25">
      <c r="A6" t="s">
        <v>17</v>
      </c>
      <c r="B6">
        <v>74</v>
      </c>
      <c r="C6">
        <v>71</v>
      </c>
      <c r="D6">
        <v>86</v>
      </c>
      <c r="E6">
        <v>62</v>
      </c>
      <c r="F6">
        <v>3</v>
      </c>
    </row>
    <row r="7" spans="1:9" x14ac:dyDescent="0.25">
      <c r="A7" t="s">
        <v>18</v>
      </c>
      <c r="B7">
        <v>61</v>
      </c>
      <c r="C7">
        <v>44</v>
      </c>
      <c r="D7">
        <v>4</v>
      </c>
      <c r="E7">
        <v>13</v>
      </c>
      <c r="F7">
        <v>29</v>
      </c>
    </row>
    <row r="8" spans="1:9" x14ac:dyDescent="0.25">
      <c r="A8" t="s">
        <v>19</v>
      </c>
      <c r="B8">
        <v>97</v>
      </c>
      <c r="C8">
        <v>9</v>
      </c>
      <c r="D8">
        <v>72</v>
      </c>
      <c r="E8">
        <v>63</v>
      </c>
      <c r="F8">
        <v>99</v>
      </c>
    </row>
    <row r="9" spans="1:9" x14ac:dyDescent="0.25">
      <c r="A9" t="s">
        <v>20</v>
      </c>
      <c r="B9">
        <v>52</v>
      </c>
      <c r="C9">
        <v>91</v>
      </c>
      <c r="D9">
        <v>86</v>
      </c>
      <c r="E9">
        <v>54</v>
      </c>
      <c r="F9">
        <v>62</v>
      </c>
    </row>
    <row r="10" spans="1:9" x14ac:dyDescent="0.25">
      <c r="A10" t="s">
        <v>21</v>
      </c>
      <c r="B10">
        <v>93</v>
      </c>
      <c r="C10">
        <v>81</v>
      </c>
      <c r="D10">
        <v>6</v>
      </c>
      <c r="E10">
        <v>55</v>
      </c>
      <c r="F10">
        <v>76</v>
      </c>
    </row>
    <row r="17" spans="7:8" x14ac:dyDescent="0.25">
      <c r="G17">
        <v>0</v>
      </c>
      <c r="H17">
        <f>VALUE(SUBSTITUTE(G17,0,"1E100"))</f>
        <v>1E+100</v>
      </c>
    </row>
    <row r="18" spans="7:8" x14ac:dyDescent="0.25">
      <c r="G18">
        <v>5</v>
      </c>
      <c r="H18">
        <f t="shared" ref="H18:H19" si="0">VALUE(SUBSTITUTE(G18,0,"1E100"))</f>
        <v>5</v>
      </c>
    </row>
    <row r="19" spans="7:8" x14ac:dyDescent="0.25">
      <c r="G19">
        <v>2</v>
      </c>
      <c r="H19">
        <f t="shared" si="0"/>
        <v>2</v>
      </c>
    </row>
    <row r="20" spans="7:8" x14ac:dyDescent="0.25">
      <c r="H20">
        <f>MIN(H17:H19)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T</vt:lpstr>
      <vt:lpstr>Данные T</vt:lpstr>
      <vt:lpstr>Sheet1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Rozikulyeva, Natalya</cp:lastModifiedBy>
  <cp:lastPrinted>2014-11-11T13:33:45Z</cp:lastPrinted>
  <dcterms:created xsi:type="dcterms:W3CDTF">2014-07-01T12:11:19Z</dcterms:created>
  <dcterms:modified xsi:type="dcterms:W3CDTF">2015-06-10T10:01:33Z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