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35" windowWidth="9420" windowHeight="2715"/>
  </bookViews>
  <sheets>
    <sheet name="Данные" sheetId="1" r:id="rId1"/>
    <sheet name="Итоги" sheetId="2" r:id="rId2"/>
    <sheet name="Свод" sheetId="4" r:id="rId3"/>
  </sheets>
  <definedNames>
    <definedName name="_xlnm._FilterDatabase" localSheetId="0" hidden="1">Данные!$A$1:$E$31</definedName>
  </definedNames>
  <calcPr calcId="145621" concurrentCalc="0"/>
  <pivotCaches>
    <pivotCache cacheId="35" r:id="rId4"/>
  </pivotCaches>
</workbook>
</file>

<file path=xl/calcChain.xml><?xml version="1.0" encoding="utf-8"?>
<calcChain xmlns="http://schemas.openxmlformats.org/spreadsheetml/2006/main">
  <c r="M2" i="1" l="1"/>
  <c r="N5" i="1"/>
  <c r="M5" i="1"/>
  <c r="N2" i="1"/>
  <c r="N3" i="1"/>
  <c r="N4" i="1"/>
  <c r="M3" i="1"/>
  <c r="M4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2" i="1"/>
</calcChain>
</file>

<file path=xl/sharedStrings.xml><?xml version="1.0" encoding="utf-8"?>
<sst xmlns="http://schemas.openxmlformats.org/spreadsheetml/2006/main" count="59" uniqueCount="47">
  <si>
    <t>Уникальный код</t>
  </si>
  <si>
    <t>Наименование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</si>
  <si>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</si>
  <si>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</si>
  <si>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</si>
  <si>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</si>
  <si>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</si>
  <si>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</si>
  <si>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</si>
  <si>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</si>
  <si>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</si>
  <si>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</si>
  <si>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</si>
  <si>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</si>
  <si>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</si>
  <si>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</si>
  <si>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</si>
  <si>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</si>
  <si>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</si>
  <si>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</si>
  <si>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</si>
  <si>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Товар 20</t>
  </si>
  <si>
    <t>Товар 21</t>
  </si>
  <si>
    <t>Товар 22</t>
  </si>
  <si>
    <t>Товар 23</t>
  </si>
  <si>
    <t>Товар 24</t>
  </si>
  <si>
    <t>Товар 25</t>
  </si>
  <si>
    <t>Товар 26</t>
  </si>
  <si>
    <t>Товар 27</t>
  </si>
  <si>
    <t>Товар 28</t>
  </si>
  <si>
    <t>Товар 29</t>
  </si>
  <si>
    <t>Товар 30</t>
  </si>
  <si>
    <t>Цена, руб</t>
  </si>
  <si>
    <t>Продажи, шт</t>
  </si>
  <si>
    <t>Продажи, руб</t>
  </si>
  <si>
    <t>Все товары</t>
  </si>
  <si>
    <t>0-50</t>
  </si>
  <si>
    <t>&gt;150</t>
  </si>
  <si>
    <t>Названия строк</t>
  </si>
  <si>
    <t>Общий итог</t>
  </si>
  <si>
    <t>Сумма по полю Продажи, шт</t>
  </si>
  <si>
    <t>Сумма по полю Продажи, руб</t>
  </si>
  <si>
    <t>50-150</t>
  </si>
  <si>
    <t>&lt;0 или (пусто)</t>
  </si>
  <si>
    <t>50-100</t>
  </si>
  <si>
    <t>100-150</t>
  </si>
  <si>
    <t>150-200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</si>
</sst>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1" xfId="0" applyFill="1" applyBorder="1"/>
    <xf numFmtId="4" fontId="0" fillId="3" borderId="1" xfId="0" applyNumberForma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noant" refreshedDate="42170.662057407404" createdVersion="4" refreshedVersion="4" minRefreshableVersion="3" recordCount="32">
  <cacheSource type="worksheet">
    <worksheetSource ref="A1:E1048576" sheet="Данные"/>
  </cacheSource>
  <cacheFields count="5">
    <cacheField name="Уникальный код" numFmtId="0">
      <sharedItems containsString="0" containsBlank="1" containsNumber="1" containsInteger="1" minValue="104520169" maxValue="123111843"/>
    </cacheField>
    <cacheField name="Наименование" numFmtId="0">
      <sharedItems containsBlank="1"/>
    </cacheField>
    <cacheField name="Продажи, руб" numFmtId="0">
      <sharedItems containsString="0" containsBlank="1" containsNumber="1" minValue="294" maxValue="36313.53" count="31">
        <n v="1176"/>
        <n v="294"/>
        <n v="3503.5199999999995"/>
        <n v="11314.16"/>
        <n v="499.90000000000003"/>
        <n v="1049.7"/>
        <n v="10761.779999999999"/>
        <n v="1445"/>
        <n v="8720.3000000000011"/>
        <n v="5228.4399999999996"/>
        <n v="734.85"/>
        <n v="3654.7499999999995"/>
        <n v="5593.14"/>
        <n v="9030.26"/>
        <n v="2355.87"/>
        <n v="3895.3199999999997"/>
        <n v="12901.759999999998"/>
        <n v="7001.2800000000007"/>
        <n v="4776.09"/>
        <n v="1864.22"/>
        <n v="15389.19"/>
        <n v="36313.53"/>
        <n v="13773.64"/>
        <n v="3645.9700000000003"/>
        <n v="439.78"/>
        <n v="3483.5400000000004"/>
        <n v="11568.42"/>
        <n v="8437.44"/>
        <n v="3359.58"/>
        <n v="585"/>
        <m/>
      </sharedItems>
    </cacheField>
    <cacheField name="Продажи, шт" numFmtId="0">
      <sharedItems containsString="0" containsBlank="1" containsNumber="1" containsInteger="1" minValue="6" maxValue="579" count="30">
        <n v="24"/>
        <n v="6"/>
        <n v="72"/>
        <n v="286"/>
        <n v="10"/>
        <n v="30"/>
        <n v="166"/>
        <n v="17"/>
        <n v="194"/>
        <n v="142"/>
        <n v="15"/>
        <n v="75"/>
        <n v="193"/>
        <n v="67"/>
        <n v="59"/>
        <n v="156"/>
        <n v="152"/>
        <n v="123"/>
        <n v="34"/>
        <n v="81"/>
        <n v="561"/>
        <n v="212"/>
        <n v="43"/>
        <n v="22"/>
        <n v="54"/>
        <n v="579"/>
        <n v="188"/>
        <n v="42"/>
        <n v="13"/>
        <m/>
      </sharedItems>
    </cacheField>
    <cacheField name="Цена, руб" numFmtId="0">
      <sharedItems containsString="0" containsBlank="1" containsNumber="1" minValue="19.98" maxValue="189.99" count="29">
        <n v="49"/>
        <n v="48.66"/>
        <n v="39.56"/>
        <n v="49.99"/>
        <n v="34.99"/>
        <n v="64.83"/>
        <n v="85"/>
        <n v="44.95"/>
        <n v="36.82"/>
        <n v="48.99"/>
        <n v="48.73"/>
        <n v="28.98"/>
        <n v="134.78"/>
        <n v="39.93"/>
        <n v="24.97"/>
        <n v="84.88"/>
        <n v="44.88"/>
        <n v="38.83"/>
        <n v="54.83"/>
        <n v="189.99"/>
        <n v="64.73"/>
        <n v="64.97"/>
        <n v="84.79"/>
        <n v="19.989999999999998"/>
        <n v="64.510000000000005"/>
        <n v="19.98"/>
        <n v="79.989999999999995"/>
        <n v="45"/>
        <m/>
      </sharedItems>
      <fieldGroup base="4">
        <rangePr autoStart="0" startNum="0" endNum="189.99" groupInterval="50"/>
        <groupItems count="6">
          <s v="&lt;0 или (пусто)"/>
          <s v="0-50"/>
          <s v="50-100"/>
          <s v="100-150"/>
          <s v="150-200"/>
          <s v="&gt;2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n v="104632428"/>
    <s v="Товар 1"/>
    <x v="0"/>
    <x v="0"/>
    <x v="0"/>
  </r>
  <r>
    <n v="107376749"/>
    <s v="Товар 2"/>
    <x v="1"/>
    <x v="1"/>
    <x v="0"/>
  </r>
  <r>
    <n v="107529787"/>
    <s v="Товар 3"/>
    <x v="2"/>
    <x v="2"/>
    <x v="1"/>
  </r>
  <r>
    <n v="107291110"/>
    <s v="Товар 4"/>
    <x v="3"/>
    <x v="3"/>
    <x v="2"/>
  </r>
  <r>
    <n v="107272423"/>
    <s v="Товар 5"/>
    <x v="4"/>
    <x v="4"/>
    <x v="3"/>
  </r>
  <r>
    <n v="104930395"/>
    <s v="Товар 6"/>
    <x v="5"/>
    <x v="5"/>
    <x v="4"/>
  </r>
  <r>
    <n v="107525673"/>
    <s v="Товар 7"/>
    <x v="6"/>
    <x v="6"/>
    <x v="5"/>
  </r>
  <r>
    <n v="120253003"/>
    <s v="Товар 8"/>
    <x v="7"/>
    <x v="7"/>
    <x v="6"/>
  </r>
  <r>
    <n v="123111843"/>
    <s v="Товар 9"/>
    <x v="8"/>
    <x v="8"/>
    <x v="7"/>
  </r>
  <r>
    <n v="104931538"/>
    <s v="Товар 10"/>
    <x v="9"/>
    <x v="9"/>
    <x v="8"/>
  </r>
  <r>
    <n v="108192409"/>
    <s v="Товар 11"/>
    <x v="10"/>
    <x v="10"/>
    <x v="9"/>
  </r>
  <r>
    <n v="107648969"/>
    <s v="Товар 12"/>
    <x v="11"/>
    <x v="11"/>
    <x v="10"/>
  </r>
  <r>
    <n v="105744304"/>
    <s v="Товар 13"/>
    <x v="12"/>
    <x v="12"/>
    <x v="11"/>
  </r>
  <r>
    <n v="104635375"/>
    <s v="Товар 14"/>
    <x v="13"/>
    <x v="13"/>
    <x v="12"/>
  </r>
  <r>
    <n v="107435279"/>
    <s v="Товар 15"/>
    <x v="14"/>
    <x v="14"/>
    <x v="13"/>
  </r>
  <r>
    <n v="107377968"/>
    <s v="Товар 16"/>
    <x v="15"/>
    <x v="15"/>
    <x v="14"/>
  </r>
  <r>
    <n v="104620296"/>
    <s v="Товар 17"/>
    <x v="16"/>
    <x v="16"/>
    <x v="15"/>
  </r>
  <r>
    <n v="105744656"/>
    <s v="Товар 18"/>
    <x v="17"/>
    <x v="15"/>
    <x v="16"/>
  </r>
  <r>
    <n v="107272102"/>
    <s v="Товар 19"/>
    <x v="18"/>
    <x v="17"/>
    <x v="17"/>
  </r>
  <r>
    <n v="107435224"/>
    <s v="Товар 20"/>
    <x v="19"/>
    <x v="18"/>
    <x v="18"/>
  </r>
  <r>
    <n v="104520169"/>
    <s v="Товар 21"/>
    <x v="20"/>
    <x v="19"/>
    <x v="19"/>
  </r>
  <r>
    <n v="120256011"/>
    <s v="Товар 22"/>
    <x v="21"/>
    <x v="20"/>
    <x v="20"/>
  </r>
  <r>
    <n v="107291189"/>
    <s v="Товар 23"/>
    <x v="22"/>
    <x v="21"/>
    <x v="21"/>
  </r>
  <r>
    <n v="105746292"/>
    <s v="Товар 24"/>
    <x v="23"/>
    <x v="22"/>
    <x v="22"/>
  </r>
  <r>
    <n v="107272096"/>
    <s v="Товар 25"/>
    <x v="24"/>
    <x v="23"/>
    <x v="23"/>
  </r>
  <r>
    <n v="107291097"/>
    <s v="Товар 26"/>
    <x v="25"/>
    <x v="24"/>
    <x v="24"/>
  </r>
  <r>
    <n v="107291134"/>
    <s v="Товар 27"/>
    <x v="26"/>
    <x v="25"/>
    <x v="25"/>
  </r>
  <r>
    <n v="119040829"/>
    <s v="Товар 28"/>
    <x v="27"/>
    <x v="26"/>
    <x v="16"/>
  </r>
  <r>
    <n v="104635368"/>
    <s v="Товар 29"/>
    <x v="28"/>
    <x v="27"/>
    <x v="26"/>
  </r>
  <r>
    <n v="108078741"/>
    <s v="Товар 30"/>
    <x v="29"/>
    <x v="28"/>
    <x v="27"/>
  </r>
  <r>
    <m/>
    <m/>
    <x v="30"/>
    <x v="29"/>
    <x v="28"/>
  </r>
  <r>
    <m/>
    <m/>
    <x v="30"/>
    <x v="29"/>
    <x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2:C8" firstHeaderRow="0" firstDataRow="1" firstDataCol="1"/>
  <pivotFields count="5">
    <pivotField showAll="0"/>
    <pivotField showAll="0"/>
    <pivotField dataField="1" showAll="0">
      <items count="32">
        <item x="1"/>
        <item x="24"/>
        <item x="4"/>
        <item x="29"/>
        <item x="10"/>
        <item x="5"/>
        <item x="0"/>
        <item x="7"/>
        <item x="19"/>
        <item x="14"/>
        <item x="28"/>
        <item x="25"/>
        <item x="2"/>
        <item x="23"/>
        <item x="11"/>
        <item x="15"/>
        <item x="18"/>
        <item x="9"/>
        <item x="12"/>
        <item x="17"/>
        <item x="27"/>
        <item x="8"/>
        <item x="13"/>
        <item x="6"/>
        <item x="3"/>
        <item x="26"/>
        <item x="16"/>
        <item x="22"/>
        <item x="20"/>
        <item x="21"/>
        <item x="30"/>
        <item t="default"/>
      </items>
    </pivotField>
    <pivotField dataField="1" showAll="0">
      <items count="31">
        <item x="1"/>
        <item x="4"/>
        <item x="28"/>
        <item x="10"/>
        <item x="7"/>
        <item x="23"/>
        <item x="0"/>
        <item x="5"/>
        <item x="18"/>
        <item x="27"/>
        <item x="22"/>
        <item x="24"/>
        <item x="14"/>
        <item x="13"/>
        <item x="2"/>
        <item x="11"/>
        <item x="19"/>
        <item x="17"/>
        <item x="9"/>
        <item x="16"/>
        <item x="15"/>
        <item x="6"/>
        <item x="26"/>
        <item x="12"/>
        <item x="8"/>
        <item x="21"/>
        <item x="3"/>
        <item x="20"/>
        <item x="25"/>
        <item x="29"/>
        <item t="default"/>
      </items>
    </pivotField>
    <pivotField axis="axisRow" showAll="0" defaultSubtotal="0">
      <items count="6">
        <item x="0"/>
        <item x="1"/>
        <item x="2"/>
        <item x="3"/>
        <item x="4"/>
        <item x="5"/>
      </items>
    </pivotField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Продажи, шт" fld="3" baseField="4" baseItem="0"/>
    <dataField name="Сумма по полю Продажи, руб" fld="2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31"/>
  <sheetViews>
    <sheetView tabSelected="1" zoomScale="85" zoomScaleNormal="85" workbookViewId="0">
      <selection activeCell="M3" sqref="M3"/>
    </sheetView>
  </sheetViews>
  <sheetFormatPr defaultRowHeight="15" x14ac:dyDescent="0.25"/>
  <cols>
    <col min="1" max="1" width="16.140625" bestFit="1" customWidth="1"/>
    <col min="2" max="2" width="14.7109375" bestFit="1" customWidth="1"/>
    <col min="3" max="3" width="13.7109375" bestFit="1" customWidth="1"/>
    <col min="4" max="4" width="12.7109375" bestFit="1" customWidth="1"/>
    <col min="5" max="5" width="10" bestFit="1" customWidth="1"/>
    <col min="9" max="9" width="14" bestFit="1" customWidth="1"/>
    <col min="13" max="13" width="14" bestFit="1" customWidth="1"/>
  </cols>
  <sheetData>
    <row r="1" spans="1:14" x14ac:dyDescent="0.25">
      <c r="A1" s="4" t="s">
        <v>0</v>
      </c>
      <c r="B1" s="4" t="s">
        <v>1</v>
      </c>
      <c r="C1" s="4" t="s">
        <v>34</v>
      </c>
      <c r="D1" s="4" t="s">
        <v>33</v>
      </c>
      <c r="E1" s="4" t="s">
        <v>32</v>
      </c>
      <c r="H1" s="4"/>
      <c r="I1" s="5" t="s">
        <v>34</v>
      </c>
      <c r="J1" s="4" t="s">
        <v>33</v>
      </c>
      <c r="L1" s="4"/>
      <c r="M1" s="5" t="s">
        <v>34</v>
      </c>
      <c r="N1" s="4" t="s">
        <v>33</v>
      </c>
    </row>
    <row r="2" spans="1:14" x14ac:dyDescent="0.25">
      <c r="A2" s="2">
        <v>104632428</v>
      </c>
      <c r="B2" s="2" t="s">
        <v>2</v>
      </c>
      <c r="C2" s="2">
        <f>E2*D2</f>
        <v>1176</v>
      </c>
      <c r="D2" s="2">
        <v>24</v>
      </c>
      <c r="E2" s="2">
        <v>49</v>
      </c>
      <c r="H2" s="2" t="s">
        <v>36</v>
      </c>
      <c r="I2" s="3">
        <v>80827.959999999992</v>
      </c>
      <c r="J2" s="2">
        <v>2343</v>
      </c>
      <c r="L2" s="9">
        <v>50</v>
      </c>
      <c r="M2" s="10">
        <f>SUMIF($E$2:$E$31,"&lt;"&amp;$L2,C$2:C$31)-SUM(M$1:M1)</f>
        <v>80827.959999999992</v>
      </c>
      <c r="N2" s="10">
        <f>SUMIF($E$2:$E$31,"&lt;"&amp;$L2,D$2:D$31)-SUM(N$1:N1)</f>
        <v>2343</v>
      </c>
    </row>
    <row r="3" spans="1:14" x14ac:dyDescent="0.25">
      <c r="A3" s="2">
        <v>107376749</v>
      </c>
      <c r="B3" s="2" t="s">
        <v>3</v>
      </c>
      <c r="C3" s="2">
        <f t="shared" ref="C3:C31" si="0">E3*D3</f>
        <v>294</v>
      </c>
      <c r="D3" s="2">
        <v>6</v>
      </c>
      <c r="E3" s="2">
        <v>49</v>
      </c>
      <c r="H3" s="2" t="s">
        <v>42</v>
      </c>
      <c r="I3" s="3">
        <v>96579.28</v>
      </c>
      <c r="J3" s="2">
        <v>1348</v>
      </c>
      <c r="L3" s="9">
        <v>150</v>
      </c>
      <c r="M3" s="10">
        <f>SUMIF($E$2:$E$31,"&lt;"&amp;$L3,C$2:C$31)-SUM(M$1:M2)</f>
        <v>96579.280000000028</v>
      </c>
      <c r="N3" s="10">
        <f>SUMIF($E$2:$E$31,"&lt;"&amp;$L3,D$2:D$31)-SUM(N$1:N2)</f>
        <v>1348</v>
      </c>
    </row>
    <row r="4" spans="1:14" x14ac:dyDescent="0.25">
      <c r="A4" s="2">
        <v>107529787</v>
      </c>
      <c r="B4" s="2" t="s">
        <v>4</v>
      </c>
      <c r="C4" s="2">
        <f t="shared" si="0"/>
        <v>3503.5199999999995</v>
      </c>
      <c r="D4" s="2">
        <v>72</v>
      </c>
      <c r="E4" s="2">
        <v>48.66</v>
      </c>
      <c r="H4" s="2" t="s">
        <v>37</v>
      </c>
      <c r="I4" s="3">
        <v>15389.19</v>
      </c>
      <c r="J4" s="2">
        <v>81</v>
      </c>
      <c r="L4" s="9">
        <v>999999</v>
      </c>
      <c r="M4" s="10">
        <f>SUMIF($E$2:$E$31,"&lt;"&amp;$L4,C$2:C$31)-SUM(M$1:M3)</f>
        <v>15389.190000000002</v>
      </c>
      <c r="N4" s="10">
        <f>SUMIF($E$2:$E$31,"&lt;"&amp;$L4,D$2:D$31)-SUM(N$1:N3)</f>
        <v>81</v>
      </c>
    </row>
    <row r="5" spans="1:14" x14ac:dyDescent="0.25">
      <c r="A5" s="2">
        <v>107291110</v>
      </c>
      <c r="B5" s="2" t="s">
        <v>5</v>
      </c>
      <c r="C5" s="2">
        <f t="shared" si="0"/>
        <v>11314.16</v>
      </c>
      <c r="D5" s="2">
        <v>286</v>
      </c>
      <c r="E5" s="2">
        <v>39.56</v>
      </c>
      <c r="H5" s="2" t="s">
        <v>35</v>
      </c>
      <c r="I5" s="3">
        <v>192796.43000000002</v>
      </c>
      <c r="J5" s="2">
        <v>3772</v>
      </c>
      <c r="L5" s="9" t="s">
        <v>35</v>
      </c>
      <c r="M5" s="10">
        <f>SUM(M2:M4)</f>
        <v>192796.43000000002</v>
      </c>
      <c r="N5" s="10">
        <f>SUM(N2:N4)</f>
        <v>3772</v>
      </c>
    </row>
    <row r="6" spans="1:14" x14ac:dyDescent="0.25">
      <c r="A6" s="2">
        <v>107272423</v>
      </c>
      <c r="B6" s="2" t="s">
        <v>6</v>
      </c>
      <c r="C6" s="2">
        <f t="shared" si="0"/>
        <v>499.90000000000003</v>
      </c>
      <c r="D6" s="2">
        <v>10</v>
      </c>
      <c r="E6" s="2">
        <v>49.99</v>
      </c>
    </row>
    <row r="7" spans="1:14" x14ac:dyDescent="0.25">
      <c r="A7" s="2">
        <v>104930395</v>
      </c>
      <c r="B7" s="2" t="s">
        <v>7</v>
      </c>
      <c r="C7" s="2">
        <f t="shared" si="0"/>
        <v>1049.7</v>
      </c>
      <c r="D7" s="2">
        <v>30</v>
      </c>
      <c r="E7" s="2">
        <v>34.99</v>
      </c>
    </row>
    <row r="8" spans="1:14" x14ac:dyDescent="0.25">
      <c r="A8" s="2">
        <v>107525673</v>
      </c>
      <c r="B8" s="2" t="s">
        <v>8</v>
      </c>
      <c r="C8" s="2">
        <f t="shared" si="0"/>
        <v>10761.779999999999</v>
      </c>
      <c r="D8" s="2">
        <v>166</v>
      </c>
      <c r="E8" s="2">
        <v>64.83</v>
      </c>
    </row>
    <row r="9" spans="1:14" x14ac:dyDescent="0.25">
      <c r="A9" s="2">
        <v>120253003</v>
      </c>
      <c r="B9" s="2" t="s">
        <v>9</v>
      </c>
      <c r="C9" s="2">
        <f t="shared" si="0"/>
        <v>1445</v>
      </c>
      <c r="D9" s="2">
        <v>17</v>
      </c>
      <c r="E9" s="2">
        <v>85</v>
      </c>
    </row>
    <row r="10" spans="1:14" x14ac:dyDescent="0.25">
      <c r="A10" s="2">
        <v>123111843</v>
      </c>
      <c r="B10" s="2" t="s">
        <v>10</v>
      </c>
      <c r="C10" s="2">
        <f t="shared" si="0"/>
        <v>8720.3000000000011</v>
      </c>
      <c r="D10" s="2">
        <v>194</v>
      </c>
      <c r="E10" s="2">
        <v>44.95</v>
      </c>
    </row>
    <row r="11" spans="1:14" x14ac:dyDescent="0.25">
      <c r="A11" s="2">
        <v>104931538</v>
      </c>
      <c r="B11" s="2" t="s">
        <v>11</v>
      </c>
      <c r="C11" s="2">
        <f t="shared" si="0"/>
        <v>5228.4399999999996</v>
      </c>
      <c r="D11" s="2">
        <v>142</v>
      </c>
      <c r="E11" s="2">
        <v>36.82</v>
      </c>
    </row>
    <row r="12" spans="1:14" x14ac:dyDescent="0.25">
      <c r="A12" s="2">
        <v>108192409</v>
      </c>
      <c r="B12" s="2" t="s">
        <v>12</v>
      </c>
      <c r="C12" s="2">
        <f t="shared" si="0"/>
        <v>734.85</v>
      </c>
      <c r="D12" s="2">
        <v>15</v>
      </c>
      <c r="E12" s="2">
        <v>48.99</v>
      </c>
    </row>
    <row r="13" spans="1:14" x14ac:dyDescent="0.25">
      <c r="A13" s="2">
        <v>107648969</v>
      </c>
      <c r="B13" s="2" t="s">
        <v>13</v>
      </c>
      <c r="C13" s="2">
        <f t="shared" si="0"/>
        <v>3654.7499999999995</v>
      </c>
      <c r="D13" s="2">
        <v>75</v>
      </c>
      <c r="E13" s="2">
        <v>48.73</v>
      </c>
    </row>
    <row r="14" spans="1:14" x14ac:dyDescent="0.25">
      <c r="A14" s="2">
        <v>105744304</v>
      </c>
      <c r="B14" s="2" t="s">
        <v>14</v>
      </c>
      <c r="C14" s="2">
        <f t="shared" si="0"/>
        <v>5593.14</v>
      </c>
      <c r="D14" s="2">
        <v>193</v>
      </c>
      <c r="E14" s="2">
        <v>28.98</v>
      </c>
    </row>
    <row r="15" spans="1:14" x14ac:dyDescent="0.25">
      <c r="A15" s="2">
        <v>104635375</v>
      </c>
      <c r="B15" s="2" t="s">
        <v>15</v>
      </c>
      <c r="C15" s="2">
        <f t="shared" si="0"/>
        <v>9030.26</v>
      </c>
      <c r="D15" s="2">
        <v>67</v>
      </c>
      <c r="E15" s="2">
        <v>134.78</v>
      </c>
    </row>
    <row r="16" spans="1:14" x14ac:dyDescent="0.25">
      <c r="A16" s="2">
        <v>107435279</v>
      </c>
      <c r="B16" s="2" t="s">
        <v>16</v>
      </c>
      <c r="C16" s="2">
        <f t="shared" si="0"/>
        <v>2355.87</v>
      </c>
      <c r="D16" s="2">
        <v>59</v>
      </c>
      <c r="E16" s="2">
        <v>39.93</v>
      </c>
    </row>
    <row r="17" spans="1:5" x14ac:dyDescent="0.25">
      <c r="A17" s="2">
        <v>107377968</v>
      </c>
      <c r="B17" s="2" t="s">
        <v>17</v>
      </c>
      <c r="C17" s="2">
        <f t="shared" si="0"/>
        <v>3895.3199999999997</v>
      </c>
      <c r="D17" s="2">
        <v>156</v>
      </c>
      <c r="E17" s="2">
        <v>24.97</v>
      </c>
    </row>
    <row r="18" spans="1:5" x14ac:dyDescent="0.25">
      <c r="A18" s="2">
        <v>104620296</v>
      </c>
      <c r="B18" s="2" t="s">
        <v>18</v>
      </c>
      <c r="C18" s="2">
        <f t="shared" si="0"/>
        <v>12901.759999999998</v>
      </c>
      <c r="D18" s="2">
        <v>152</v>
      </c>
      <c r="E18" s="2">
        <v>84.88</v>
      </c>
    </row>
    <row r="19" spans="1:5" x14ac:dyDescent="0.25">
      <c r="A19" s="2">
        <v>105744656</v>
      </c>
      <c r="B19" s="2" t="s">
        <v>19</v>
      </c>
      <c r="C19" s="2">
        <f t="shared" si="0"/>
        <v>7001.2800000000007</v>
      </c>
      <c r="D19" s="2">
        <v>156</v>
      </c>
      <c r="E19" s="2">
        <v>44.88</v>
      </c>
    </row>
    <row r="20" spans="1:5" x14ac:dyDescent="0.25">
      <c r="A20" s="2">
        <v>107272102</v>
      </c>
      <c r="B20" s="2" t="s">
        <v>20</v>
      </c>
      <c r="C20" s="2">
        <f t="shared" si="0"/>
        <v>4776.09</v>
      </c>
      <c r="D20" s="2">
        <v>123</v>
      </c>
      <c r="E20" s="2">
        <v>38.83</v>
      </c>
    </row>
    <row r="21" spans="1:5" x14ac:dyDescent="0.25">
      <c r="A21" s="2">
        <v>107435224</v>
      </c>
      <c r="B21" s="2" t="s">
        <v>21</v>
      </c>
      <c r="C21" s="2">
        <f t="shared" si="0"/>
        <v>1864.22</v>
      </c>
      <c r="D21" s="2">
        <v>34</v>
      </c>
      <c r="E21" s="2">
        <v>54.83</v>
      </c>
    </row>
    <row r="22" spans="1:5" x14ac:dyDescent="0.25">
      <c r="A22" s="2">
        <v>104520169</v>
      </c>
      <c r="B22" s="2" t="s">
        <v>22</v>
      </c>
      <c r="C22" s="2">
        <f t="shared" si="0"/>
        <v>15389.19</v>
      </c>
      <c r="D22" s="3">
        <v>81</v>
      </c>
      <c r="E22" s="2">
        <v>189.99</v>
      </c>
    </row>
    <row r="23" spans="1:5" x14ac:dyDescent="0.25">
      <c r="A23" s="2">
        <v>120256011</v>
      </c>
      <c r="B23" s="2" t="s">
        <v>23</v>
      </c>
      <c r="C23" s="2">
        <f t="shared" si="0"/>
        <v>36313.53</v>
      </c>
      <c r="D23" s="2">
        <v>561</v>
      </c>
      <c r="E23" s="2">
        <v>64.73</v>
      </c>
    </row>
    <row r="24" spans="1:5" x14ac:dyDescent="0.25">
      <c r="A24" s="2">
        <v>107291189</v>
      </c>
      <c r="B24" s="2" t="s">
        <v>24</v>
      </c>
      <c r="C24" s="2">
        <f t="shared" si="0"/>
        <v>13773.64</v>
      </c>
      <c r="D24" s="2">
        <v>212</v>
      </c>
      <c r="E24" s="2">
        <v>64.97</v>
      </c>
    </row>
    <row r="25" spans="1:5" x14ac:dyDescent="0.25">
      <c r="A25" s="2">
        <v>105746292</v>
      </c>
      <c r="B25" s="2" t="s">
        <v>25</v>
      </c>
      <c r="C25" s="2">
        <f t="shared" si="0"/>
        <v>3645.9700000000003</v>
      </c>
      <c r="D25" s="2">
        <v>43</v>
      </c>
      <c r="E25" s="2">
        <v>84.79</v>
      </c>
    </row>
    <row r="26" spans="1:5" x14ac:dyDescent="0.25">
      <c r="A26" s="2">
        <v>107272096</v>
      </c>
      <c r="B26" s="2" t="s">
        <v>26</v>
      </c>
      <c r="C26" s="2">
        <f t="shared" si="0"/>
        <v>439.78</v>
      </c>
      <c r="D26" s="2">
        <v>22</v>
      </c>
      <c r="E26" s="2">
        <v>19.989999999999998</v>
      </c>
    </row>
    <row r="27" spans="1:5" x14ac:dyDescent="0.25">
      <c r="A27" s="2">
        <v>107291097</v>
      </c>
      <c r="B27" s="2" t="s">
        <v>27</v>
      </c>
      <c r="C27" s="2">
        <f t="shared" si="0"/>
        <v>3483.5400000000004</v>
      </c>
      <c r="D27" s="2">
        <v>54</v>
      </c>
      <c r="E27" s="2">
        <v>64.510000000000005</v>
      </c>
    </row>
    <row r="28" spans="1:5" x14ac:dyDescent="0.25">
      <c r="A28" s="2">
        <v>107291134</v>
      </c>
      <c r="B28" s="2" t="s">
        <v>28</v>
      </c>
      <c r="C28" s="2">
        <f t="shared" si="0"/>
        <v>11568.42</v>
      </c>
      <c r="D28" s="2">
        <v>579</v>
      </c>
      <c r="E28" s="2">
        <v>19.98</v>
      </c>
    </row>
    <row r="29" spans="1:5" x14ac:dyDescent="0.25">
      <c r="A29" s="2">
        <v>119040829</v>
      </c>
      <c r="B29" s="2" t="s">
        <v>29</v>
      </c>
      <c r="C29" s="2">
        <f t="shared" si="0"/>
        <v>8437.44</v>
      </c>
      <c r="D29" s="2">
        <v>188</v>
      </c>
      <c r="E29" s="2">
        <v>44.88</v>
      </c>
    </row>
    <row r="30" spans="1:5" x14ac:dyDescent="0.25">
      <c r="A30" s="2">
        <v>104635368</v>
      </c>
      <c r="B30" s="2" t="s">
        <v>30</v>
      </c>
      <c r="C30" s="2">
        <f t="shared" si="0"/>
        <v>3359.58</v>
      </c>
      <c r="D30" s="2">
        <v>42</v>
      </c>
      <c r="E30" s="2">
        <v>79.989999999999995</v>
      </c>
    </row>
    <row r="31" spans="1:5" x14ac:dyDescent="0.25">
      <c r="A31" s="2">
        <v>108078741</v>
      </c>
      <c r="B31" s="2" t="s">
        <v>31</v>
      </c>
      <c r="C31" s="2">
        <f t="shared" si="0"/>
        <v>585</v>
      </c>
      <c r="D31" s="2">
        <v>13</v>
      </c>
      <c r="E31" s="2">
        <v>45</v>
      </c>
    </row>
  </sheetData>
  <autoFilter ref="A1:E3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5"/>
  <sheetViews>
    <sheetView zoomScale="85" zoomScaleNormal="85" workbookViewId="0">
      <selection sqref="A1:C5"/>
    </sheetView>
  </sheetViews>
  <sheetFormatPr defaultRowHeight="15" x14ac:dyDescent="0.25"/>
  <cols>
    <col min="1" max="1" width="11.140625" bestFit="1" customWidth="1"/>
    <col min="2" max="2" width="13.7109375" style="1" bestFit="1" customWidth="1"/>
    <col min="3" max="3" width="12.7109375" bestFit="1" customWidth="1"/>
  </cols>
  <sheetData>
    <row r="1" spans="1:3" x14ac:dyDescent="0.25">
      <c r="A1" s="4"/>
      <c r="B1" s="5" t="s">
        <v>34</v>
      </c>
      <c r="C1" s="4" t="s">
        <v>33</v>
      </c>
    </row>
    <row r="2" spans="1:3" x14ac:dyDescent="0.25">
      <c r="A2" s="2" t="s">
        <v>36</v>
      </c>
      <c r="B2" s="3">
        <v>80827.959999999992</v>
      </c>
      <c r="C2" s="2">
        <v>2343</v>
      </c>
    </row>
    <row r="3" spans="1:3" x14ac:dyDescent="0.25">
      <c r="A3" s="2" t="s">
        <v>42</v>
      </c>
      <c r="B3" s="3">
        <v>96579.28</v>
      </c>
      <c r="C3" s="2">
        <v>1348</v>
      </c>
    </row>
    <row r="4" spans="1:3" x14ac:dyDescent="0.25">
      <c r="A4" s="2" t="s">
        <v>37</v>
      </c>
      <c r="B4" s="3">
        <v>15389.19</v>
      </c>
      <c r="C4" s="2">
        <v>81</v>
      </c>
    </row>
    <row r="5" spans="1:3" x14ac:dyDescent="0.25">
      <c r="A5" s="2" t="s">
        <v>35</v>
      </c>
      <c r="B5" s="3">
        <v>192796.43000000002</v>
      </c>
      <c r="C5" s="2">
        <v>3772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C8"/>
  <sheetViews>
    <sheetView workbookViewId="0">
      <selection activeCell="A12" sqref="A12"/>
    </sheetView>
  </sheetViews>
  <sheetFormatPr defaultRowHeight="15" x14ac:dyDescent="0.25"/>
  <cols>
    <col min="1" max="1" width="17.28515625" bestFit="1" customWidth="1"/>
    <col min="2" max="2" width="28.42578125" customWidth="1"/>
    <col min="3" max="3" width="29.28515625" customWidth="1"/>
    <col min="4" max="4" width="6" customWidth="1"/>
    <col min="5" max="5" width="4" customWidth="1"/>
    <col min="6" max="7" width="7" customWidth="1"/>
    <col min="8" max="9" width="5" customWidth="1"/>
    <col min="10" max="22" width="8" customWidth="1"/>
    <col min="23" max="23" width="7" customWidth="1"/>
    <col min="24" max="24" width="8" customWidth="1"/>
    <col min="25" max="31" width="9" customWidth="1"/>
    <col min="32" max="32" width="7.42578125" customWidth="1"/>
    <col min="33" max="33" width="11.85546875" bestFit="1" customWidth="1"/>
  </cols>
  <sheetData>
    <row r="2" spans="1:3" x14ac:dyDescent="0.25">
      <c r="A2" s="6" t="s">
        <v>38</v>
      </c>
      <c r="B2" t="s">
        <v>40</v>
      </c>
      <c r="C2" t="s">
        <v>41</v>
      </c>
    </row>
    <row r="3" spans="1:3" x14ac:dyDescent="0.25">
      <c r="A3" s="7" t="s">
        <v>43</v>
      </c>
      <c r="B3" s="8"/>
      <c r="C3" s="8"/>
    </row>
    <row r="4" spans="1:3" x14ac:dyDescent="0.25">
      <c r="A4" s="7" t="s">
        <v>36</v>
      </c>
      <c r="B4" s="8">
        <v>2343</v>
      </c>
      <c r="C4" s="8">
        <v>80827.959999999992</v>
      </c>
    </row>
    <row r="5" spans="1:3" x14ac:dyDescent="0.25">
      <c r="A5" s="7" t="s">
        <v>44</v>
      </c>
      <c r="B5" s="8">
        <v>1281</v>
      </c>
      <c r="C5" s="8">
        <v>87549.01999999999</v>
      </c>
    </row>
    <row r="6" spans="1:3" x14ac:dyDescent="0.25">
      <c r="A6" s="7" t="s">
        <v>45</v>
      </c>
      <c r="B6" s="8">
        <v>67</v>
      </c>
      <c r="C6" s="8">
        <v>9030.26</v>
      </c>
    </row>
    <row r="7" spans="1:3" x14ac:dyDescent="0.25">
      <c r="A7" s="7" t="s">
        <v>46</v>
      </c>
      <c r="B7" s="8">
        <v>81</v>
      </c>
      <c r="C7" s="8">
        <v>15389.19</v>
      </c>
    </row>
    <row r="8" spans="1:3" x14ac:dyDescent="0.25">
      <c r="A8" s="7" t="s">
        <v>39</v>
      </c>
      <c r="B8" s="8">
        <v>3772</v>
      </c>
      <c r="C8" s="8">
        <v>192796.43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Итоги</vt:lpstr>
      <vt:lpstr>Свод</vt:lpstr>
    </vt:vector>
  </TitlesOfParts>
  <Company>Stockmann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panoant</dc:creator>
  <cp:lastModifiedBy>_Boroda_</cp:lastModifiedBy>
  <dcterms:created xsi:type="dcterms:W3CDTF">2015-06-15T12:43:16Z</dcterms:created>
  <dcterms:modified xsi:type="dcterms:W3CDTF">2015-06-15T13:26:46Z</dcterms:modified>
</cp:coreProperties>
</file>