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225" windowWidth="15120" windowHeight="7890" activeTab="2"/>
  </bookViews>
  <sheets>
    <sheet name="Лист1" sheetId="1" r:id="rId1"/>
    <sheet name="Ведомость" sheetId="2" r:id="rId2"/>
    <sheet name="профиль" sheetId="3" r:id="rId3"/>
    <sheet name="Лист2" sheetId="4" r:id="rId4"/>
  </sheets>
  <definedNames>
    <definedName name="_xlnm.Print_Titles" localSheetId="1">Ведомость!$21:$25</definedName>
    <definedName name="_xlnm.Print_Area" localSheetId="0">Лист1!$A$1:$T$61</definedName>
  </definedNames>
  <calcPr calcId="152511"/>
</workbook>
</file>

<file path=xl/calcChain.xml><?xml version="1.0" encoding="utf-8"?>
<calcChain xmlns="http://schemas.openxmlformats.org/spreadsheetml/2006/main">
  <c r="BN28" i="3" l="1"/>
  <c r="BO28" i="3"/>
  <c r="BP28" i="3"/>
  <c r="BQ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F26" i="3"/>
  <c r="F39" i="3" s="1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K39" i="3"/>
  <c r="M39" i="3"/>
  <c r="S39" i="3"/>
  <c r="U39" i="3"/>
  <c r="AA39" i="3"/>
  <c r="AC39" i="3"/>
  <c r="AI39" i="3"/>
  <c r="AK39" i="3"/>
  <c r="AQ39" i="3"/>
  <c r="AS39" i="3"/>
  <c r="BE39" i="3"/>
  <c r="BG39" i="3"/>
  <c r="BM39" i="3"/>
  <c r="BJ39" i="3"/>
  <c r="BF39" i="3"/>
  <c r="AV39" i="3"/>
  <c r="AR39" i="3"/>
  <c r="AN39" i="3"/>
  <c r="AJ39" i="3"/>
  <c r="AF39" i="3"/>
  <c r="AB39" i="3"/>
  <c r="X39" i="3"/>
  <c r="T39" i="3"/>
  <c r="P39" i="3"/>
  <c r="L39" i="3"/>
  <c r="H39" i="3"/>
  <c r="G39" i="3"/>
  <c r="O39" i="3"/>
  <c r="W39" i="3"/>
  <c r="AE39" i="3"/>
  <c r="AM39" i="3"/>
  <c r="AU39" i="3"/>
  <c r="BI39" i="3"/>
  <c r="I39" i="3"/>
  <c r="Q39" i="3"/>
  <c r="Y39" i="3"/>
  <c r="AG39" i="3"/>
  <c r="AO39" i="3"/>
  <c r="BC39" i="3"/>
  <c r="BK39" i="3"/>
  <c r="J39" i="3"/>
  <c r="N39" i="3"/>
  <c r="R39" i="3"/>
  <c r="V39" i="3"/>
  <c r="Z39" i="3"/>
  <c r="AD39" i="3"/>
  <c r="AH39" i="3"/>
  <c r="AL39" i="3"/>
  <c r="AP39" i="3"/>
  <c r="AT39" i="3"/>
  <c r="AX39" i="3"/>
  <c r="AY39" i="3"/>
  <c r="AZ39" i="3"/>
  <c r="BA39" i="3"/>
  <c r="BD39" i="3"/>
  <c r="BH39" i="3"/>
  <c r="BL39" i="3"/>
  <c r="BO39" i="3"/>
  <c r="BP39" i="3"/>
  <c r="BQ39" i="3"/>
  <c r="K68" i="2" l="1"/>
  <c r="K84" i="2"/>
  <c r="K82" i="2"/>
  <c r="K79" i="2"/>
  <c r="K81" i="2"/>
  <c r="K77" i="2"/>
  <c r="K73" i="2"/>
  <c r="K65" i="2"/>
  <c r="K61" i="2"/>
  <c r="K57" i="2"/>
  <c r="K55" i="2"/>
  <c r="K54" i="2"/>
  <c r="K31" i="2"/>
  <c r="K59" i="2"/>
  <c r="AF59" i="2"/>
  <c r="AF60" i="2"/>
  <c r="AF61" i="2"/>
  <c r="AF62" i="2"/>
  <c r="K63" i="2"/>
  <c r="AF63" i="2"/>
  <c r="AF64" i="2"/>
  <c r="AF65" i="2"/>
  <c r="AF66" i="2"/>
  <c r="K67" i="2"/>
  <c r="AF67" i="2"/>
  <c r="AF68" i="2"/>
  <c r="AF69" i="2"/>
  <c r="AF70" i="2"/>
  <c r="AF71" i="2"/>
  <c r="AF72" i="2"/>
  <c r="AF73" i="2"/>
  <c r="K74" i="2"/>
  <c r="AF74" i="2"/>
  <c r="K75" i="2"/>
  <c r="AF75" i="2"/>
  <c r="K76" i="2"/>
  <c r="AF76" i="2"/>
  <c r="AF77" i="2"/>
  <c r="K78" i="2"/>
  <c r="AF78" i="2"/>
  <c r="AF79" i="2"/>
  <c r="K80" i="2"/>
  <c r="AF80" i="2"/>
  <c r="AF81" i="2"/>
  <c r="AF82" i="2"/>
  <c r="K83" i="2"/>
  <c r="AF83" i="2"/>
  <c r="AF84" i="2"/>
  <c r="K85" i="2"/>
  <c r="AF85" i="2"/>
  <c r="K86" i="2"/>
  <c r="AF86" i="2"/>
  <c r="G66" i="2"/>
  <c r="K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61" i="2"/>
  <c r="G62" i="2"/>
  <c r="K62" i="2"/>
  <c r="G63" i="2"/>
  <c r="G64" i="2"/>
  <c r="K64" i="2"/>
  <c r="G65" i="2"/>
  <c r="K60" i="2"/>
  <c r="G59" i="2"/>
  <c r="G60" i="2"/>
  <c r="G28" i="2"/>
  <c r="C28" i="2" s="1"/>
  <c r="K27" i="2"/>
  <c r="K28" i="2"/>
  <c r="K29" i="2"/>
  <c r="K30" i="2"/>
  <c r="K46" i="2"/>
  <c r="K50" i="2"/>
  <c r="K51" i="2"/>
  <c r="K5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W33" i="1"/>
  <c r="K47" i="2"/>
  <c r="K48" i="2"/>
  <c r="K49" i="2"/>
  <c r="K52" i="2"/>
  <c r="K53" i="2"/>
  <c r="K56" i="2"/>
  <c r="BN39" i="3" l="1"/>
  <c r="O60" i="2"/>
  <c r="O62" i="2"/>
  <c r="O74" i="2"/>
  <c r="O66" i="2"/>
  <c r="O86" i="2"/>
  <c r="O84" i="2"/>
  <c r="O80" i="2"/>
  <c r="O78" i="2"/>
  <c r="O76" i="2"/>
  <c r="O68" i="2"/>
  <c r="K32" i="2"/>
  <c r="O85" i="2"/>
  <c r="O81" i="2"/>
  <c r="O77" i="2"/>
  <c r="O73" i="2"/>
  <c r="AZ28" i="3" s="1"/>
  <c r="O67" i="2"/>
  <c r="O83" i="2"/>
  <c r="O75" i="2"/>
  <c r="O65" i="2"/>
  <c r="O61" i="2"/>
  <c r="O63" i="2"/>
  <c r="O82" i="2"/>
  <c r="O79" i="2"/>
  <c r="O59" i="2"/>
  <c r="O64" i="2"/>
  <c r="O55" i="2"/>
  <c r="AH28" i="3" s="1"/>
  <c r="O30" i="2"/>
  <c r="I28" i="3" s="1"/>
  <c r="O28" i="2"/>
  <c r="G28" i="3" s="1"/>
  <c r="C29" i="2"/>
  <c r="O48" i="2"/>
  <c r="AA28" i="3" s="1"/>
  <c r="O52" i="2"/>
  <c r="AE28" i="3" s="1"/>
  <c r="O56" i="2"/>
  <c r="AI28" i="3" s="1"/>
  <c r="O31" i="2"/>
  <c r="J28" i="3" s="1"/>
  <c r="O47" i="2"/>
  <c r="Z28" i="3" s="1"/>
  <c r="O51" i="2"/>
  <c r="AD28" i="3" s="1"/>
  <c r="O46" i="2"/>
  <c r="Y28" i="3" s="1"/>
  <c r="O50" i="2"/>
  <c r="AC28" i="3" s="1"/>
  <c r="O54" i="2"/>
  <c r="AG28" i="3" s="1"/>
  <c r="O58" i="2"/>
  <c r="AK28" i="3" s="1"/>
  <c r="O29" i="2"/>
  <c r="H28" i="3" s="1"/>
  <c r="O49" i="2"/>
  <c r="AB28" i="3" s="1"/>
  <c r="O53" i="2"/>
  <c r="AF28" i="3" s="1"/>
  <c r="O57" i="2"/>
  <c r="AJ28" i="3" s="1"/>
  <c r="O27" i="2"/>
  <c r="F28" i="3" s="1"/>
  <c r="T64" i="2" l="1"/>
  <c r="AQ28" i="3"/>
  <c r="T79" i="2"/>
  <c r="BF28" i="3"/>
  <c r="T63" i="2"/>
  <c r="AP28" i="3"/>
  <c r="T65" i="2"/>
  <c r="AR28" i="3"/>
  <c r="T83" i="2"/>
  <c r="BJ28" i="3"/>
  <c r="T81" i="2"/>
  <c r="BH28" i="3"/>
  <c r="T76" i="2"/>
  <c r="BC28" i="3"/>
  <c r="T80" i="2"/>
  <c r="BG28" i="3"/>
  <c r="T86" i="2"/>
  <c r="BM28" i="3"/>
  <c r="T74" i="2"/>
  <c r="BA28" i="3"/>
  <c r="T60" i="2"/>
  <c r="AM28" i="3"/>
  <c r="T59" i="2"/>
  <c r="AL28" i="3"/>
  <c r="T82" i="2"/>
  <c r="BI28" i="3"/>
  <c r="T61" i="2"/>
  <c r="AN28" i="3"/>
  <c r="T75" i="2"/>
  <c r="BB28" i="3"/>
  <c r="T67" i="2"/>
  <c r="AT28" i="3"/>
  <c r="T77" i="2"/>
  <c r="BD28" i="3"/>
  <c r="T85" i="2"/>
  <c r="BL28" i="3"/>
  <c r="T68" i="2"/>
  <c r="AU28" i="3"/>
  <c r="T78" i="2"/>
  <c r="BE28" i="3"/>
  <c r="T84" i="2"/>
  <c r="BK28" i="3"/>
  <c r="T66" i="2"/>
  <c r="AS28" i="3"/>
  <c r="T62" i="2"/>
  <c r="AO28" i="3"/>
  <c r="T73" i="2"/>
  <c r="AW39" i="3"/>
  <c r="T31" i="2"/>
  <c r="T30" i="2"/>
  <c r="T27" i="2"/>
  <c r="T53" i="2"/>
  <c r="T54" i="2"/>
  <c r="T47" i="2"/>
  <c r="T48" i="2"/>
  <c r="T52" i="2"/>
  <c r="T57" i="2"/>
  <c r="K69" i="2"/>
  <c r="O69" i="2" s="1"/>
  <c r="T58" i="2"/>
  <c r="T28" i="2"/>
  <c r="O32" i="2"/>
  <c r="K28" i="3" s="1"/>
  <c r="K33" i="2"/>
  <c r="T55" i="2"/>
  <c r="T51" i="2"/>
  <c r="T56" i="2"/>
  <c r="T50" i="2"/>
  <c r="T29" i="2"/>
  <c r="T49" i="2"/>
  <c r="C30" i="2"/>
  <c r="T46" i="2"/>
  <c r="T69" i="2" l="1"/>
  <c r="AV28" i="3"/>
  <c r="BB39" i="3"/>
  <c r="K70" i="2"/>
  <c r="O70" i="2" s="1"/>
  <c r="T32" i="2"/>
  <c r="K34" i="2"/>
  <c r="O33" i="2"/>
  <c r="L28" i="3" s="1"/>
  <c r="C31" i="2"/>
  <c r="T70" i="2" l="1"/>
  <c r="AW28" i="3"/>
  <c r="K71" i="2"/>
  <c r="O71" i="2" s="1"/>
  <c r="K72" i="2"/>
  <c r="O34" i="2"/>
  <c r="M28" i="3" s="1"/>
  <c r="T33" i="2"/>
  <c r="K35" i="2"/>
  <c r="C32" i="2"/>
  <c r="T71" i="2" l="1"/>
  <c r="AX28" i="3"/>
  <c r="O72" i="2"/>
  <c r="AY28" i="3" s="1"/>
  <c r="T34" i="2"/>
  <c r="O35" i="2"/>
  <c r="N28" i="3" s="1"/>
  <c r="K36" i="2"/>
  <c r="C33" i="2"/>
  <c r="T72" i="2" l="1"/>
  <c r="K37" i="2"/>
  <c r="O36" i="2"/>
  <c r="O28" i="3" s="1"/>
  <c r="T35" i="2"/>
  <c r="C34" i="2"/>
  <c r="T36" i="2" l="1"/>
  <c r="K38" i="2"/>
  <c r="O37" i="2"/>
  <c r="P28" i="3" s="1"/>
  <c r="C35" i="2"/>
  <c r="K39" i="2" l="1"/>
  <c r="T37" i="2"/>
  <c r="O38" i="2"/>
  <c r="Q28" i="3" s="1"/>
  <c r="C36" i="2"/>
  <c r="K40" i="2" l="1"/>
  <c r="T38" i="2"/>
  <c r="O39" i="2"/>
  <c r="R28" i="3" s="1"/>
  <c r="C37" i="2"/>
  <c r="T39" i="2" l="1"/>
  <c r="O40" i="2"/>
  <c r="S28" i="3" s="1"/>
  <c r="K41" i="2"/>
  <c r="C38" i="2"/>
  <c r="K42" i="2" l="1"/>
  <c r="O41" i="2"/>
  <c r="T28" i="3" s="1"/>
  <c r="T40" i="2"/>
  <c r="C39" i="2"/>
  <c r="T41" i="2" l="1"/>
  <c r="K43" i="2"/>
  <c r="O42" i="2"/>
  <c r="U28" i="3" s="1"/>
  <c r="C40" i="2"/>
  <c r="K45" i="2" l="1"/>
  <c r="K44" i="2"/>
  <c r="T42" i="2"/>
  <c r="O43" i="2"/>
  <c r="V28" i="3" s="1"/>
  <c r="C41" i="2"/>
  <c r="T43" i="2" l="1"/>
  <c r="O45" i="2"/>
  <c r="X28" i="3" s="1"/>
  <c r="O44" i="2"/>
  <c r="W28" i="3" s="1"/>
  <c r="C42" i="2"/>
  <c r="T45" i="2" l="1"/>
  <c r="T44" i="2"/>
  <c r="C43" i="2"/>
  <c r="C44" i="2" l="1"/>
  <c r="C45" i="2" l="1"/>
  <c r="C46" i="2" l="1"/>
  <c r="C47" i="2" l="1"/>
  <c r="C48" i="2" l="1"/>
  <c r="C49" i="2" l="1"/>
  <c r="C50" i="2" l="1"/>
  <c r="C51" i="2" l="1"/>
  <c r="C52" i="2" l="1"/>
  <c r="C53" i="2" l="1"/>
  <c r="C54" i="2" l="1"/>
  <c r="C55" i="2" l="1"/>
  <c r="C56" i="2" l="1"/>
  <c r="C57" i="2" l="1"/>
  <c r="C58" i="2" l="1"/>
  <c r="C59" i="2" l="1"/>
  <c r="C60" i="2" s="1"/>
  <c r="C61" i="2" s="1"/>
  <c r="C62" i="2" s="1"/>
  <c r="C63" i="2" s="1"/>
  <c r="C64" i="2" s="1"/>
  <c r="C65" i="2" s="1"/>
  <c r="C66" i="2" s="1"/>
  <c r="C67" i="2" s="1"/>
  <c r="C68" i="2" s="1"/>
  <c r="C69" i="2" l="1"/>
  <c r="C70" i="2" s="1"/>
  <c r="C71" i="2" s="1"/>
  <c r="C72" i="2" s="1"/>
  <c r="C73" i="2" l="1"/>
  <c r="C74" i="2" l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</calcChain>
</file>

<file path=xl/sharedStrings.xml><?xml version="1.0" encoding="utf-8"?>
<sst xmlns="http://schemas.openxmlformats.org/spreadsheetml/2006/main" count="103" uniqueCount="87">
  <si>
    <t xml:space="preserve">                                                       Форма № 3.7</t>
  </si>
  <si>
    <r>
      <t xml:space="preserve">Министерство  </t>
    </r>
    <r>
      <rPr>
        <b/>
        <u/>
        <sz val="9"/>
        <color indexed="8"/>
        <rFont val="Times New Roman"/>
        <family val="1"/>
        <charset val="204"/>
      </rPr>
      <t>ОАО "Газпром"</t>
    </r>
  </si>
  <si>
    <t>Основание:</t>
  </si>
  <si>
    <t>ВСН 012-88</t>
  </si>
  <si>
    <t>(Часть II)</t>
  </si>
  <si>
    <r>
      <t xml:space="preserve">Объединение </t>
    </r>
    <r>
      <rPr>
        <b/>
        <u/>
        <sz val="9"/>
        <color indexed="8"/>
        <rFont val="Times New Roman"/>
        <family val="1"/>
        <charset val="204"/>
      </rPr>
      <t>ООО "Стройгазмонтаж"</t>
    </r>
  </si>
  <si>
    <t>Миннефтегазстрой</t>
  </si>
  <si>
    <t>ООО "Нефтегазкомплкетмонтаж"</t>
  </si>
  <si>
    <t>Строительство</t>
  </si>
  <si>
    <t>СМГ Ухта-Торжок (1 очередь)</t>
  </si>
  <si>
    <t>Участок</t>
  </si>
  <si>
    <t>Объект</t>
  </si>
  <si>
    <t>Уч-к км. 1750,1 - км. 1824,3</t>
  </si>
  <si>
    <r>
      <t xml:space="preserve"> А К Т    № </t>
    </r>
    <r>
      <rPr>
        <b/>
        <u/>
        <sz val="13"/>
        <color indexed="8"/>
        <rFont val="Times New Roman"/>
        <family val="1"/>
        <charset val="204"/>
      </rPr>
      <t>_____</t>
    </r>
  </si>
  <si>
    <t>на приёмку готовой траншеи для укладки</t>
  </si>
  <si>
    <t>(основной, резервной) нитки подводного перехода</t>
  </si>
  <si>
    <t>от</t>
  </si>
  <si>
    <t>августа</t>
  </si>
  <si>
    <t>2011 г.</t>
  </si>
  <si>
    <t>Составлен представителями: субподрядчика - исполнителя работ</t>
  </si>
  <si>
    <t>производитель</t>
  </si>
  <si>
    <t>(должность,</t>
  </si>
  <si>
    <r>
      <t xml:space="preserve"> работ ОП "НГКМ-Андреевская", </t>
    </r>
    <r>
      <rPr>
        <b/>
        <i/>
        <sz val="11"/>
        <color indexed="8"/>
        <rFont val="Times New Roman"/>
        <family val="1"/>
        <charset val="204"/>
      </rPr>
      <t>Юсупов А.А.</t>
    </r>
  </si>
  <si>
    <t>генподрядчика</t>
  </si>
  <si>
    <t>гл.специалист</t>
  </si>
  <si>
    <t xml:space="preserve"> организация, фамилия и инициалы)</t>
  </si>
  <si>
    <r>
      <t xml:space="preserve">обособленного подразделения ООО "СГМ",   </t>
    </r>
    <r>
      <rPr>
        <b/>
        <i/>
        <sz val="11"/>
        <color indexed="8"/>
        <rFont val="Times New Roman"/>
        <family val="1"/>
        <charset val="204"/>
      </rPr>
      <t xml:space="preserve">Козлов С.В. </t>
    </r>
  </si>
  <si>
    <t>СРН УПТР</t>
  </si>
  <si>
    <t>геодезист</t>
  </si>
  <si>
    <r>
      <t xml:space="preserve"> ОП "НГКМ-Андреевская", </t>
    </r>
    <r>
      <rPr>
        <b/>
        <i/>
        <sz val="11"/>
        <color indexed="8"/>
        <rFont val="Times New Roman"/>
        <family val="1"/>
        <charset val="204"/>
      </rPr>
      <t>Фомин А.С.</t>
    </r>
  </si>
  <si>
    <t>технадзора заказчика</t>
  </si>
  <si>
    <t>инженер</t>
  </si>
  <si>
    <r>
      <t xml:space="preserve">по надзору за строительством Нюксенского ЛПУ , </t>
    </r>
    <r>
      <rPr>
        <b/>
        <i/>
        <sz val="11"/>
        <color indexed="8"/>
        <rFont val="Times New Roman"/>
        <family val="1"/>
        <charset val="204"/>
      </rPr>
      <t>Белозеров Ю.А.</t>
    </r>
  </si>
  <si>
    <t>в том, что проведенными промерами траншеи установлено:</t>
  </si>
  <si>
    <t>траншея на участке от км/ПК</t>
  </si>
  <si>
    <t>/</t>
  </si>
  <si>
    <t>до км/ПК</t>
  </si>
  <si>
    <t>выполнена в соответствии с проектом, чертежом №</t>
  </si>
  <si>
    <t>6978.152.007.024.021.01-ТЛ</t>
  </si>
  <si>
    <t xml:space="preserve"> принята</t>
  </si>
  <si>
    <t xml:space="preserve">и считается готовой для укладки </t>
  </si>
  <si>
    <t>газопровода</t>
  </si>
  <si>
    <t>нитки перехода.</t>
  </si>
  <si>
    <t>Ведомость проектных и фактических отметок дна траншеи по оси нитки перехода прилагается.</t>
  </si>
  <si>
    <t>Представитель  субподрядчика</t>
  </si>
  <si>
    <t>Юсупов А.А.</t>
  </si>
  <si>
    <t>исполнителя работ</t>
  </si>
  <si>
    <t>(фамилия и инициалы)</t>
  </si>
  <si>
    <t>(подпись)</t>
  </si>
  <si>
    <t>(дата)</t>
  </si>
  <si>
    <t>Представитель  генподрядчика</t>
  </si>
  <si>
    <t xml:space="preserve">Козлов С.В. </t>
  </si>
  <si>
    <t>Представитель  СРН УПТР</t>
  </si>
  <si>
    <t>Фомин А.С.</t>
  </si>
  <si>
    <t xml:space="preserve">Представитель  технадзора </t>
  </si>
  <si>
    <t>Белозеров Ю.А.</t>
  </si>
  <si>
    <t>заказчика</t>
  </si>
  <si>
    <t xml:space="preserve">                                                     </t>
  </si>
  <si>
    <t xml:space="preserve">            Акт</t>
  </si>
  <si>
    <t>исполнительной съемки разработанной траншеи</t>
  </si>
  <si>
    <t>исполнительной съемки уложенного газопровода</t>
  </si>
  <si>
    <t>ст. Батуринская</t>
  </si>
  <si>
    <t>Составлен в присутствии:</t>
  </si>
  <si>
    <t xml:space="preserve"> замеры абсолютных отметок дна траншеи</t>
  </si>
  <si>
    <t>замеры абсолютных отметок верха трубы</t>
  </si>
  <si>
    <t>№№ п/п</t>
  </si>
  <si>
    <t>Пикетаж</t>
  </si>
  <si>
    <t>Расстояние до предыдущей промерной точки, м</t>
  </si>
  <si>
    <t>Отметка дна траншеи проектная, м</t>
  </si>
  <si>
    <t>Отметка дна траншеи фактическая, м</t>
  </si>
  <si>
    <t>Отклонение от проекта, м</t>
  </si>
  <si>
    <t>Отметки верха трубы проектная, м</t>
  </si>
  <si>
    <t>Отметка верха трубы фактическая, м</t>
  </si>
  <si>
    <t>-</t>
  </si>
  <si>
    <t>ПК</t>
  </si>
  <si>
    <t>Отметка дна траншеи проектная</t>
  </si>
  <si>
    <t>Фактическая отметка дна траншеи</t>
  </si>
  <si>
    <t xml:space="preserve">  прораба  ООО "ССК "Газрегион"      Могушков А.И.</t>
  </si>
  <si>
    <t xml:space="preserve">  геодезиста ООО "ССК "Газрегион"  Борисенко И.И.</t>
  </si>
  <si>
    <t>"     " ноября  2012 г. был произведен выезд на трассу и выполнены</t>
  </si>
  <si>
    <t>Отметка</t>
  </si>
  <si>
    <t>Растояние</t>
  </si>
  <si>
    <t>на ПК 1260+00 - ПК 1277+45</t>
  </si>
  <si>
    <t>Производитель работ ООО "ССК"Газрегион"______________М.С.Курашкин</t>
  </si>
  <si>
    <t>Продольный профиль дна траншеи ПК 553+43 - ПК 562+18</t>
  </si>
  <si>
    <t>Геодезист ООО "ССК"Газрегион"             __________________Д.А.Полищук</t>
  </si>
  <si>
    <t>Геодезист ООО "СГМ"                             __________________П.В.Калинин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</si>
</sst>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+00.00"/>
    <numFmt numFmtId="165" formatCode="\П\К00\+00.00"/>
  </numFmts>
  <fonts count="4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Impact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u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PMingLiU-ExtB"/>
      <family val="1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Impact"/>
      <family val="2"/>
      <charset val="204"/>
    </font>
    <font>
      <b/>
      <sz val="14"/>
      <color indexed="8"/>
      <name val="PMingLiU-ExtB"/>
      <family val="1"/>
    </font>
    <font>
      <b/>
      <sz val="16"/>
      <color indexed="8"/>
      <name val="Times"/>
      <family val="1"/>
    </font>
    <font>
      <b/>
      <sz val="11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u/>
      <sz val="13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/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/>
      <bottom/>
      <diagonal/>
    </border>
    <border>
      <left/>
      <right style="medium">
        <color indexed="0"/>
      </right>
      <top/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/>
      <diagonal/>
    </border>
  </borders>
  <cellStyleXfs count="43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15" applyNumberFormat="0" applyAlignment="0" applyProtection="0"/>
    <xf numFmtId="0" fontId="32" fillId="27" borderId="16" applyNumberFormat="0" applyAlignment="0" applyProtection="0"/>
    <xf numFmtId="0" fontId="33" fillId="27" borderId="15" applyNumberFormat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0" applyNumberFormat="0" applyFill="0" applyAlignment="0" applyProtection="0"/>
    <xf numFmtId="0" fontId="38" fillId="28" borderId="21" applyNumberFormat="0" applyAlignment="0" applyProtection="0"/>
    <xf numFmtId="0" fontId="39" fillId="0" borderId="0" applyNumberFormat="0" applyFill="0" applyBorder="0" applyAlignment="0" applyProtection="0"/>
    <xf numFmtId="0" fontId="40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29" fillId="31" borderId="22" applyNumberFormat="0" applyFont="0" applyAlignment="0" applyProtection="0"/>
    <xf numFmtId="0" fontId="43" fillId="0" borderId="23" applyNumberFormat="0" applyFill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1" fillId="0" borderId="0"/>
  </cellStyleXfs>
  <cellXfs count="161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1" xfId="0" applyFont="1" applyBorder="1"/>
    <xf numFmtId="0" fontId="2" fillId="0" borderId="0" xfId="0" applyFont="1"/>
    <xf numFmtId="0" fontId="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7" fillId="0" borderId="0" xfId="0" applyFont="1" applyAlignment="1"/>
    <xf numFmtId="0" fontId="1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4" fillId="0" borderId="0" xfId="0" applyFont="1" applyBorder="1" applyAlignment="1"/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3" fillId="0" borderId="0" xfId="0" applyFont="1" applyBorder="1"/>
    <xf numFmtId="0" fontId="3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49" fontId="18" fillId="0" borderId="0" xfId="0" applyNumberFormat="1" applyFont="1" applyBorder="1" applyAlignment="1"/>
    <xf numFmtId="0" fontId="19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/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 applyAlignment="1"/>
    <xf numFmtId="0" fontId="6" fillId="0" borderId="0" xfId="0" applyFont="1" applyAlignment="1">
      <alignment horizontal="justify"/>
    </xf>
    <xf numFmtId="0" fontId="21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2" fontId="0" fillId="33" borderId="0" xfId="0" applyNumberFormat="1" applyFill="1" applyAlignment="1">
      <alignment horizontal="left" vertical="top" wrapText="1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0" fillId="34" borderId="2" xfId="0" applyFill="1" applyBorder="1"/>
    <xf numFmtId="0" fontId="0" fillId="0" borderId="24" xfId="0" applyFill="1" applyBorder="1"/>
    <xf numFmtId="0" fontId="0" fillId="0" borderId="2" xfId="0" applyBorder="1"/>
    <xf numFmtId="0" fontId="0" fillId="0" borderId="25" xfId="0" applyFill="1" applyBorder="1"/>
    <xf numFmtId="165" fontId="25" fillId="0" borderId="3" xfId="0" applyNumberFormat="1" applyFont="1" applyBorder="1" applyAlignment="1">
      <alignment horizontal="center" vertical="center" textRotation="90"/>
    </xf>
    <xf numFmtId="2" fontId="25" fillId="0" borderId="3" xfId="0" applyNumberFormat="1" applyFont="1" applyBorder="1" applyAlignment="1">
      <alignment horizontal="center" vertical="center" textRotation="90"/>
    </xf>
    <xf numFmtId="0" fontId="0" fillId="0" borderId="0" xfId="0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0" fillId="35" borderId="0" xfId="0" applyFill="1"/>
    <xf numFmtId="0" fontId="27" fillId="35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42"/>
    <xf numFmtId="0" fontId="0" fillId="35" borderId="0" xfId="0" applyFill="1" applyAlignment="1"/>
    <xf numFmtId="0" fontId="1" fillId="0" borderId="0" xfId="42"/>
    <xf numFmtId="2" fontId="1" fillId="0" borderId="0" xfId="42" applyNumberFormat="1"/>
    <xf numFmtId="2" fontId="1" fillId="0" borderId="0" xfId="42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5" borderId="0" xfId="0" applyNumberFormat="1" applyFill="1" applyAlignment="1">
      <alignment horizontal="center" vertical="center"/>
    </xf>
    <xf numFmtId="2" fontId="0" fillId="35" borderId="0" xfId="0" applyNumberFormat="1" applyFill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2" fontId="3" fillId="0" borderId="6" xfId="0" applyNumberFormat="1" applyFont="1" applyBorder="1" applyAlignment="1" applyProtection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right" vertic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/>
    <xf numFmtId="0" fontId="1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2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7589367084079E-2"/>
          <c:y val="6.0856230558673716E-2"/>
          <c:w val="0.95147227789651412"/>
          <c:h val="0.7559520108926025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0"/>
            <c:spPr>
              <a:ln>
                <a:noFill/>
              </a:ln>
              <a:effectLst>
                <a:outerShdw blurRad="50800" dist="50800" dir="5400000" algn="ctr" rotWithShape="0">
                  <a:srgbClr val="FF0000"/>
                </a:outerShdw>
              </a:effectLst>
            </c:spPr>
            <c:txPr>
              <a:bodyPr rot="-5400000" vert="horz"/>
              <a:lstStyle/>
              <a:p>
                <a:pPr>
                  <a:defRPr baseline="0"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профиль!$F$26:$BQ$26</c:f>
              <c:numCache>
                <c:formatCode>\П\К00\+00.00</c:formatCode>
                <c:ptCount val="64"/>
                <c:pt idx="0">
                  <c:v>127380</c:v>
                </c:pt>
                <c:pt idx="1">
                  <c:v>127400</c:v>
                </c:pt>
                <c:pt idx="2">
                  <c:v>127409</c:v>
                </c:pt>
                <c:pt idx="3">
                  <c:v>127428</c:v>
                </c:pt>
                <c:pt idx="4">
                  <c:v>127430</c:v>
                </c:pt>
                <c:pt idx="5">
                  <c:v>127432</c:v>
                </c:pt>
                <c:pt idx="6">
                  <c:v>127434</c:v>
                </c:pt>
                <c:pt idx="7">
                  <c:v>127436</c:v>
                </c:pt>
                <c:pt idx="8">
                  <c:v>127438</c:v>
                </c:pt>
                <c:pt idx="9">
                  <c:v>127440</c:v>
                </c:pt>
                <c:pt idx="10">
                  <c:v>127442</c:v>
                </c:pt>
                <c:pt idx="11">
                  <c:v>127444</c:v>
                </c:pt>
                <c:pt idx="12">
                  <c:v>127446</c:v>
                </c:pt>
                <c:pt idx="13">
                  <c:v>127448</c:v>
                </c:pt>
                <c:pt idx="14">
                  <c:v>127450</c:v>
                </c:pt>
                <c:pt idx="15">
                  <c:v>127452</c:v>
                </c:pt>
                <c:pt idx="16">
                  <c:v>127454</c:v>
                </c:pt>
                <c:pt idx="17">
                  <c:v>127456</c:v>
                </c:pt>
                <c:pt idx="18">
                  <c:v>127458</c:v>
                </c:pt>
                <c:pt idx="19">
                  <c:v>127460</c:v>
                </c:pt>
                <c:pt idx="20">
                  <c:v>127462</c:v>
                </c:pt>
                <c:pt idx="21">
                  <c:v>127464</c:v>
                </c:pt>
                <c:pt idx="22">
                  <c:v>127466</c:v>
                </c:pt>
                <c:pt idx="23">
                  <c:v>127468</c:v>
                </c:pt>
                <c:pt idx="24">
                  <c:v>127470</c:v>
                </c:pt>
                <c:pt idx="25">
                  <c:v>127472</c:v>
                </c:pt>
                <c:pt idx="26">
                  <c:v>127474</c:v>
                </c:pt>
                <c:pt idx="27">
                  <c:v>127476</c:v>
                </c:pt>
                <c:pt idx="28">
                  <c:v>127478</c:v>
                </c:pt>
                <c:pt idx="29">
                  <c:v>127480</c:v>
                </c:pt>
                <c:pt idx="30">
                  <c:v>127482</c:v>
                </c:pt>
                <c:pt idx="31">
                  <c:v>127484</c:v>
                </c:pt>
                <c:pt idx="32">
                  <c:v>127486</c:v>
                </c:pt>
                <c:pt idx="33">
                  <c:v>127488</c:v>
                </c:pt>
                <c:pt idx="34">
                  <c:v>127500</c:v>
                </c:pt>
                <c:pt idx="35">
                  <c:v>127528</c:v>
                </c:pt>
                <c:pt idx="36">
                  <c:v>127548</c:v>
                </c:pt>
                <c:pt idx="37">
                  <c:v>127564</c:v>
                </c:pt>
                <c:pt idx="38">
                  <c:v>127572</c:v>
                </c:pt>
                <c:pt idx="39">
                  <c:v>127574</c:v>
                </c:pt>
                <c:pt idx="40">
                  <c:v>127576</c:v>
                </c:pt>
                <c:pt idx="41">
                  <c:v>127578</c:v>
                </c:pt>
                <c:pt idx="42">
                  <c:v>127580</c:v>
                </c:pt>
                <c:pt idx="43">
                  <c:v>127582</c:v>
                </c:pt>
                <c:pt idx="44">
                  <c:v>127584</c:v>
                </c:pt>
                <c:pt idx="45">
                  <c:v>127586</c:v>
                </c:pt>
                <c:pt idx="46">
                  <c:v>127600</c:v>
                </c:pt>
                <c:pt idx="47">
                  <c:v>127610</c:v>
                </c:pt>
                <c:pt idx="48">
                  <c:v>127630</c:v>
                </c:pt>
                <c:pt idx="49">
                  <c:v>127658</c:v>
                </c:pt>
                <c:pt idx="50">
                  <c:v>127673</c:v>
                </c:pt>
                <c:pt idx="51">
                  <c:v>127685</c:v>
                </c:pt>
                <c:pt idx="52">
                  <c:v>127700</c:v>
                </c:pt>
                <c:pt idx="53">
                  <c:v>127715</c:v>
                </c:pt>
                <c:pt idx="54">
                  <c:v>127751</c:v>
                </c:pt>
                <c:pt idx="55">
                  <c:v>127772</c:v>
                </c:pt>
                <c:pt idx="56">
                  <c:v>127800</c:v>
                </c:pt>
                <c:pt idx="57">
                  <c:v>127819</c:v>
                </c:pt>
                <c:pt idx="58">
                  <c:v>127844</c:v>
                </c:pt>
                <c:pt idx="59">
                  <c:v>127860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cat>
          <c:val>
            <c:numRef>
              <c:f>профиль!$F$27:$BQ$27</c:f>
              <c:numCache>
                <c:formatCode>0.00</c:formatCode>
                <c:ptCount val="64"/>
                <c:pt idx="0">
                  <c:v>210.37</c:v>
                </c:pt>
                <c:pt idx="1">
                  <c:v>210.59</c:v>
                </c:pt>
                <c:pt idx="2">
                  <c:v>210.64</c:v>
                </c:pt>
                <c:pt idx="3">
                  <c:v>210.6</c:v>
                </c:pt>
                <c:pt idx="4">
                  <c:v>210.59199999999998</c:v>
                </c:pt>
                <c:pt idx="5">
                  <c:v>210.58399999999997</c:v>
                </c:pt>
                <c:pt idx="6">
                  <c:v>210.57599999999996</c:v>
                </c:pt>
                <c:pt idx="7">
                  <c:v>210.56799999999996</c:v>
                </c:pt>
                <c:pt idx="8">
                  <c:v>210.55999999999995</c:v>
                </c:pt>
                <c:pt idx="9">
                  <c:v>210.55199999999994</c:v>
                </c:pt>
                <c:pt idx="10">
                  <c:v>210.54399999999993</c:v>
                </c:pt>
                <c:pt idx="11">
                  <c:v>210.53599999999992</c:v>
                </c:pt>
                <c:pt idx="12">
                  <c:v>210.52799999999991</c:v>
                </c:pt>
                <c:pt idx="13">
                  <c:v>210.5199999999999</c:v>
                </c:pt>
                <c:pt idx="14">
                  <c:v>210.51199999999989</c:v>
                </c:pt>
                <c:pt idx="15">
                  <c:v>210.50399999999988</c:v>
                </c:pt>
                <c:pt idx="16">
                  <c:v>210.49599999999987</c:v>
                </c:pt>
                <c:pt idx="17">
                  <c:v>210.48799999999986</c:v>
                </c:pt>
                <c:pt idx="18">
                  <c:v>210.48</c:v>
                </c:pt>
                <c:pt idx="19">
                  <c:v>210.43599999999998</c:v>
                </c:pt>
                <c:pt idx="20">
                  <c:v>210.39199999999997</c:v>
                </c:pt>
                <c:pt idx="21">
                  <c:v>210.34799999999996</c:v>
                </c:pt>
                <c:pt idx="22">
                  <c:v>210.30399999999995</c:v>
                </c:pt>
                <c:pt idx="23">
                  <c:v>210.25999999999993</c:v>
                </c:pt>
                <c:pt idx="24">
                  <c:v>210.21599999999992</c:v>
                </c:pt>
                <c:pt idx="25">
                  <c:v>210.17199999999991</c:v>
                </c:pt>
                <c:pt idx="26">
                  <c:v>210.1279999999999</c:v>
                </c:pt>
                <c:pt idx="27">
                  <c:v>210.08399999999989</c:v>
                </c:pt>
                <c:pt idx="28">
                  <c:v>210.03999999999988</c:v>
                </c:pt>
                <c:pt idx="29">
                  <c:v>209.99599999999987</c:v>
                </c:pt>
                <c:pt idx="30">
                  <c:v>209.95199999999986</c:v>
                </c:pt>
                <c:pt idx="31">
                  <c:v>209.90799999999984</c:v>
                </c:pt>
                <c:pt idx="32">
                  <c:v>209.86399999999983</c:v>
                </c:pt>
                <c:pt idx="33">
                  <c:v>209.81999999999982</c:v>
                </c:pt>
                <c:pt idx="34">
                  <c:v>209.54</c:v>
                </c:pt>
                <c:pt idx="35">
                  <c:v>208.92</c:v>
                </c:pt>
                <c:pt idx="36">
                  <c:v>208.47</c:v>
                </c:pt>
                <c:pt idx="37">
                  <c:v>208.12</c:v>
                </c:pt>
                <c:pt idx="38">
                  <c:v>207.94399999999996</c:v>
                </c:pt>
                <c:pt idx="39">
                  <c:v>207.89999999999995</c:v>
                </c:pt>
                <c:pt idx="40">
                  <c:v>207.85</c:v>
                </c:pt>
                <c:pt idx="41">
                  <c:v>207.92400000000001</c:v>
                </c:pt>
                <c:pt idx="42">
                  <c:v>207.99800000000002</c:v>
                </c:pt>
                <c:pt idx="43">
                  <c:v>208.07200000000003</c:v>
                </c:pt>
                <c:pt idx="44">
                  <c:v>208.14600000000004</c:v>
                </c:pt>
                <c:pt idx="45">
                  <c:v>208.22000000000006</c:v>
                </c:pt>
                <c:pt idx="46">
                  <c:v>208.74</c:v>
                </c:pt>
                <c:pt idx="47">
                  <c:v>209.11</c:v>
                </c:pt>
                <c:pt idx="48">
                  <c:v>209.85</c:v>
                </c:pt>
                <c:pt idx="49">
                  <c:v>210.89</c:v>
                </c:pt>
                <c:pt idx="50">
                  <c:v>211.44</c:v>
                </c:pt>
                <c:pt idx="51">
                  <c:v>211.82</c:v>
                </c:pt>
                <c:pt idx="52">
                  <c:v>212.21</c:v>
                </c:pt>
                <c:pt idx="53">
                  <c:v>212.49</c:v>
                </c:pt>
                <c:pt idx="54">
                  <c:v>212.76</c:v>
                </c:pt>
                <c:pt idx="55">
                  <c:v>212.66</c:v>
                </c:pt>
                <c:pt idx="56">
                  <c:v>187.5</c:v>
                </c:pt>
                <c:pt idx="57">
                  <c:v>186.39</c:v>
                </c:pt>
                <c:pt idx="58">
                  <c:v>185.24</c:v>
                </c:pt>
                <c:pt idx="59">
                  <c:v>184.14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2"/>
                    </a:solidFill>
                  </a:defRPr>
                </a:pPr>
                <a:endParaRPr lang="ru-RU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профиль!$F$26:$BQ$26</c:f>
              <c:numCache>
                <c:formatCode>\П\К00\+00.00</c:formatCode>
                <c:ptCount val="64"/>
                <c:pt idx="0">
                  <c:v>127380</c:v>
                </c:pt>
                <c:pt idx="1">
                  <c:v>127400</c:v>
                </c:pt>
                <c:pt idx="2">
                  <c:v>127409</c:v>
                </c:pt>
                <c:pt idx="3">
                  <c:v>127428</c:v>
                </c:pt>
                <c:pt idx="4">
                  <c:v>127430</c:v>
                </c:pt>
                <c:pt idx="5">
                  <c:v>127432</c:v>
                </c:pt>
                <c:pt idx="6">
                  <c:v>127434</c:v>
                </c:pt>
                <c:pt idx="7">
                  <c:v>127436</c:v>
                </c:pt>
                <c:pt idx="8">
                  <c:v>127438</c:v>
                </c:pt>
                <c:pt idx="9">
                  <c:v>127440</c:v>
                </c:pt>
                <c:pt idx="10">
                  <c:v>127442</c:v>
                </c:pt>
                <c:pt idx="11">
                  <c:v>127444</c:v>
                </c:pt>
                <c:pt idx="12">
                  <c:v>127446</c:v>
                </c:pt>
                <c:pt idx="13">
                  <c:v>127448</c:v>
                </c:pt>
                <c:pt idx="14">
                  <c:v>127450</c:v>
                </c:pt>
                <c:pt idx="15">
                  <c:v>127452</c:v>
                </c:pt>
                <c:pt idx="16">
                  <c:v>127454</c:v>
                </c:pt>
                <c:pt idx="17">
                  <c:v>127456</c:v>
                </c:pt>
                <c:pt idx="18">
                  <c:v>127458</c:v>
                </c:pt>
                <c:pt idx="19">
                  <c:v>127460</c:v>
                </c:pt>
                <c:pt idx="20">
                  <c:v>127462</c:v>
                </c:pt>
                <c:pt idx="21">
                  <c:v>127464</c:v>
                </c:pt>
                <c:pt idx="22">
                  <c:v>127466</c:v>
                </c:pt>
                <c:pt idx="23">
                  <c:v>127468</c:v>
                </c:pt>
                <c:pt idx="24">
                  <c:v>127470</c:v>
                </c:pt>
                <c:pt idx="25">
                  <c:v>127472</c:v>
                </c:pt>
                <c:pt idx="26">
                  <c:v>127474</c:v>
                </c:pt>
                <c:pt idx="27">
                  <c:v>127476</c:v>
                </c:pt>
                <c:pt idx="28">
                  <c:v>127478</c:v>
                </c:pt>
                <c:pt idx="29">
                  <c:v>127480</c:v>
                </c:pt>
                <c:pt idx="30">
                  <c:v>127482</c:v>
                </c:pt>
                <c:pt idx="31">
                  <c:v>127484</c:v>
                </c:pt>
                <c:pt idx="32">
                  <c:v>127486</c:v>
                </c:pt>
                <c:pt idx="33">
                  <c:v>127488</c:v>
                </c:pt>
                <c:pt idx="34">
                  <c:v>127500</c:v>
                </c:pt>
                <c:pt idx="35">
                  <c:v>127528</c:v>
                </c:pt>
                <c:pt idx="36">
                  <c:v>127548</c:v>
                </c:pt>
                <c:pt idx="37">
                  <c:v>127564</c:v>
                </c:pt>
                <c:pt idx="38">
                  <c:v>127572</c:v>
                </c:pt>
                <c:pt idx="39">
                  <c:v>127574</c:v>
                </c:pt>
                <c:pt idx="40">
                  <c:v>127576</c:v>
                </c:pt>
                <c:pt idx="41">
                  <c:v>127578</c:v>
                </c:pt>
                <c:pt idx="42">
                  <c:v>127580</c:v>
                </c:pt>
                <c:pt idx="43">
                  <c:v>127582</c:v>
                </c:pt>
                <c:pt idx="44">
                  <c:v>127584</c:v>
                </c:pt>
                <c:pt idx="45">
                  <c:v>127586</c:v>
                </c:pt>
                <c:pt idx="46">
                  <c:v>127600</c:v>
                </c:pt>
                <c:pt idx="47">
                  <c:v>127610</c:v>
                </c:pt>
                <c:pt idx="48">
                  <c:v>127630</c:v>
                </c:pt>
                <c:pt idx="49">
                  <c:v>127658</c:v>
                </c:pt>
                <c:pt idx="50">
                  <c:v>127673</c:v>
                </c:pt>
                <c:pt idx="51">
                  <c:v>127685</c:v>
                </c:pt>
                <c:pt idx="52">
                  <c:v>127700</c:v>
                </c:pt>
                <c:pt idx="53">
                  <c:v>127715</c:v>
                </c:pt>
                <c:pt idx="54">
                  <c:v>127751</c:v>
                </c:pt>
                <c:pt idx="55">
                  <c:v>127772</c:v>
                </c:pt>
                <c:pt idx="56">
                  <c:v>127800</c:v>
                </c:pt>
                <c:pt idx="57">
                  <c:v>127819</c:v>
                </c:pt>
                <c:pt idx="58">
                  <c:v>127844</c:v>
                </c:pt>
                <c:pt idx="59">
                  <c:v>127860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cat>
          <c:val>
            <c:numRef>
              <c:f>профиль!$F$28:$BQ$28</c:f>
              <c:numCache>
                <c:formatCode>0.00</c:formatCode>
                <c:ptCount val="64"/>
                <c:pt idx="0">
                  <c:v>210.28809795371765</c:v>
                </c:pt>
                <c:pt idx="1">
                  <c:v>210.51250186234307</c:v>
                </c:pt>
                <c:pt idx="2">
                  <c:v>210.60839904432478</c:v>
                </c:pt>
                <c:pt idx="3">
                  <c:v>210.56031450619278</c:v>
                </c:pt>
                <c:pt idx="4">
                  <c:v>210.56378608091532</c:v>
                </c:pt>
                <c:pt idx="5">
                  <c:v>210.52604326654142</c:v>
                </c:pt>
                <c:pt idx="6">
                  <c:v>210.51853940449749</c:v>
                </c:pt>
                <c:pt idx="7">
                  <c:v>210.50590063079289</c:v>
                </c:pt>
                <c:pt idx="8">
                  <c:v>210.48299806770362</c:v>
                </c:pt>
                <c:pt idx="9">
                  <c:v>210.53438067629216</c:v>
                </c:pt>
                <c:pt idx="10">
                  <c:v>210.53773844365475</c:v>
                </c:pt>
                <c:pt idx="11">
                  <c:v>210.53411502336724</c:v>
                </c:pt>
                <c:pt idx="12">
                  <c:v>210.47993956785587</c:v>
                </c:pt>
                <c:pt idx="13">
                  <c:v>210.44337161210495</c:v>
                </c:pt>
                <c:pt idx="14">
                  <c:v>210.44300099779147</c:v>
                </c:pt>
                <c:pt idx="15">
                  <c:v>210.45754388418678</c:v>
                </c:pt>
                <c:pt idx="16">
                  <c:v>210.46807525308503</c:v>
                </c:pt>
                <c:pt idx="17">
                  <c:v>210.48172360968547</c:v>
                </c:pt>
                <c:pt idx="18">
                  <c:v>210.44884114446032</c:v>
                </c:pt>
                <c:pt idx="19">
                  <c:v>210.38425911044843</c:v>
                </c:pt>
                <c:pt idx="20">
                  <c:v>210.32187958540032</c:v>
                </c:pt>
                <c:pt idx="21">
                  <c:v>210.33421954583531</c:v>
                </c:pt>
                <c:pt idx="22">
                  <c:v>210.22816735225402</c:v>
                </c:pt>
                <c:pt idx="23">
                  <c:v>210.20755881660764</c:v>
                </c:pt>
                <c:pt idx="24">
                  <c:v>210.14217986384651</c:v>
                </c:pt>
                <c:pt idx="25">
                  <c:v>210.12686960905793</c:v>
                </c:pt>
                <c:pt idx="26">
                  <c:v>210.08280464140637</c:v>
                </c:pt>
                <c:pt idx="27">
                  <c:v>209.995320544419</c:v>
                </c:pt>
                <c:pt idx="28">
                  <c:v>209.95441027226209</c:v>
                </c:pt>
                <c:pt idx="29">
                  <c:v>209.93867756080815</c:v>
                </c:pt>
                <c:pt idx="30">
                  <c:v>209.89027614251285</c:v>
                </c:pt>
                <c:pt idx="31">
                  <c:v>209.84748998660734</c:v>
                </c:pt>
                <c:pt idx="32">
                  <c:v>209.82345775114743</c:v>
                </c:pt>
                <c:pt idx="33">
                  <c:v>209.81357985164041</c:v>
                </c:pt>
                <c:pt idx="34">
                  <c:v>209.48531629659442</c:v>
                </c:pt>
                <c:pt idx="35">
                  <c:v>208.85055860601153</c:v>
                </c:pt>
                <c:pt idx="36">
                  <c:v>208.42912175274219</c:v>
                </c:pt>
                <c:pt idx="37">
                  <c:v>208.11781438710932</c:v>
                </c:pt>
                <c:pt idx="38">
                  <c:v>207.86901295154956</c:v>
                </c:pt>
                <c:pt idx="39">
                  <c:v>207.87609660348338</c:v>
                </c:pt>
                <c:pt idx="40">
                  <c:v>207.77284832343946</c:v>
                </c:pt>
                <c:pt idx="41">
                  <c:v>207.8374814803424</c:v>
                </c:pt>
                <c:pt idx="42">
                  <c:v>207.9229921471819</c:v>
                </c:pt>
                <c:pt idx="43">
                  <c:v>207.98231325865152</c:v>
                </c:pt>
                <c:pt idx="44">
                  <c:v>208.05716608282708</c:v>
                </c:pt>
                <c:pt idx="45">
                  <c:v>208.16971559202446</c:v>
                </c:pt>
                <c:pt idx="46">
                  <c:v>208.71325787312171</c:v>
                </c:pt>
                <c:pt idx="47">
                  <c:v>209.02617328620332</c:v>
                </c:pt>
                <c:pt idx="48">
                  <c:v>209.77763151419089</c:v>
                </c:pt>
                <c:pt idx="49">
                  <c:v>210.79930497766324</c:v>
                </c:pt>
                <c:pt idx="50">
                  <c:v>211.4282491535831</c:v>
                </c:pt>
                <c:pt idx="51">
                  <c:v>211.76818230695301</c:v>
                </c:pt>
                <c:pt idx="52">
                  <c:v>212.15616813020961</c:v>
                </c:pt>
                <c:pt idx="53">
                  <c:v>212.45044874797316</c:v>
                </c:pt>
                <c:pt idx="54">
                  <c:v>212.69511141677052</c:v>
                </c:pt>
                <c:pt idx="55">
                  <c:v>212.61191149823838</c:v>
                </c:pt>
                <c:pt idx="56">
                  <c:v>187.42930210436708</c:v>
                </c:pt>
                <c:pt idx="57">
                  <c:v>186.33027447305679</c:v>
                </c:pt>
                <c:pt idx="58">
                  <c:v>185.22005274809345</c:v>
                </c:pt>
                <c:pt idx="59">
                  <c:v>184.11817957328992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032224"/>
        <c:axId val="187032608"/>
      </c:lineChart>
      <c:catAx>
        <c:axId val="187032224"/>
        <c:scaling>
          <c:orientation val="minMax"/>
        </c:scaling>
        <c:delete val="0"/>
        <c:axPos val="b"/>
        <c:numFmt formatCode="\П\К00\+00.00" sourceLinked="1"/>
        <c:majorTickMark val="out"/>
        <c:minorTickMark val="none"/>
        <c:tickLblPos val="nextTo"/>
        <c:crossAx val="187032608"/>
        <c:crosses val="autoZero"/>
        <c:auto val="1"/>
        <c:lblAlgn val="ctr"/>
        <c:lblOffset val="100"/>
        <c:tickLblSkip val="1"/>
        <c:noMultiLvlLbl val="0"/>
      </c:catAx>
      <c:valAx>
        <c:axId val="187032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87032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79672"/>
        <c:axId val="187710792"/>
      </c:lineChart>
      <c:catAx>
        <c:axId val="187079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710792"/>
        <c:crosses val="autoZero"/>
        <c:auto val="1"/>
        <c:lblAlgn val="ctr"/>
        <c:lblOffset val="100"/>
        <c:noMultiLvlLbl val="0"/>
      </c:catAx>
      <c:valAx>
        <c:axId val="187710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707967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</xdr:colOff>
      <xdr:row>2</xdr:row>
      <xdr:rowOff>152399</xdr:rowOff>
    </xdr:from>
    <xdr:to>
      <xdr:col>68</xdr:col>
      <xdr:colOff>174625</xdr:colOff>
      <xdr:row>24</xdr:row>
      <xdr:rowOff>85989</xdr:rowOff>
    </xdr:to>
    <xdr:graphicFrame macro="">
      <xdr:nvGraphicFramePr>
        <xdr:cNvPr id="102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57150</xdr:rowOff>
    </xdr:from>
    <xdr:to>
      <xdr:col>19</xdr:col>
      <xdr:colOff>342900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workbookViewId="0">
      <selection activeCell="G33" sqref="G33:L33"/>
    </sheetView>
  </sheetViews>
  <sheetFormatPr defaultRowHeight="14.45" customHeight="1" x14ac:dyDescent="0.25"/>
  <cols>
    <col min="1" max="46" width="4.85546875" customWidth="1"/>
  </cols>
  <sheetData>
    <row r="1" spans="1:20" ht="14.45" customHeight="1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5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0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  <c r="K3" s="4"/>
      <c r="L3" s="71" t="s">
        <v>2</v>
      </c>
      <c r="M3" s="71"/>
      <c r="N3" s="71"/>
      <c r="O3" s="72" t="s">
        <v>3</v>
      </c>
      <c r="P3" s="72"/>
      <c r="Q3" s="72"/>
      <c r="R3" s="72"/>
      <c r="S3" s="73" t="s">
        <v>4</v>
      </c>
      <c r="T3" s="73"/>
    </row>
    <row r="4" spans="1:20" ht="15" customHeight="1" x14ac:dyDescent="0.25">
      <c r="A4" s="3" t="s">
        <v>5</v>
      </c>
      <c r="B4" s="3"/>
      <c r="C4" s="3"/>
      <c r="D4" s="3"/>
      <c r="E4" s="3"/>
      <c r="F4" s="3"/>
      <c r="G4" s="3"/>
      <c r="H4" s="3"/>
      <c r="I4" s="3"/>
      <c r="J4" s="4"/>
      <c r="K4" s="4"/>
      <c r="L4" s="71"/>
      <c r="M4" s="71"/>
      <c r="N4" s="71"/>
      <c r="O4" s="74" t="s">
        <v>6</v>
      </c>
      <c r="P4" s="74"/>
      <c r="Q4" s="74"/>
      <c r="R4" s="74"/>
      <c r="S4" s="73"/>
      <c r="T4" s="73"/>
    </row>
    <row r="5" spans="1:20" ht="14.45" customHeight="1" x14ac:dyDescent="0.25">
      <c r="A5" s="5" t="s">
        <v>7</v>
      </c>
      <c r="B5" s="3"/>
      <c r="C5" s="3"/>
      <c r="D5" s="3"/>
      <c r="E5" s="3"/>
      <c r="F5" s="3"/>
      <c r="G5" s="3"/>
      <c r="H5" s="3"/>
      <c r="I5" s="3"/>
      <c r="J5" s="3" t="s">
        <v>8</v>
      </c>
      <c r="K5" s="3"/>
      <c r="L5" s="3"/>
      <c r="M5" s="3"/>
      <c r="N5" s="75" t="s">
        <v>9</v>
      </c>
      <c r="O5" s="75"/>
      <c r="P5" s="75"/>
      <c r="Q5" s="75"/>
      <c r="R5" s="75"/>
      <c r="S5" s="75"/>
      <c r="T5" s="3"/>
    </row>
    <row r="6" spans="1:20" ht="14.45" customHeight="1" x14ac:dyDescent="0.25">
      <c r="A6" s="3" t="s">
        <v>10</v>
      </c>
      <c r="B6" s="3"/>
      <c r="C6" s="6"/>
      <c r="D6" s="6"/>
      <c r="E6" s="6"/>
      <c r="F6" s="6"/>
      <c r="G6" s="6"/>
      <c r="H6" s="3"/>
      <c r="I6" s="3"/>
      <c r="J6" s="3" t="s">
        <v>11</v>
      </c>
      <c r="K6" s="3"/>
      <c r="L6" s="75" t="s">
        <v>12</v>
      </c>
      <c r="M6" s="75"/>
      <c r="N6" s="75"/>
      <c r="O6" s="75"/>
      <c r="P6" s="75"/>
      <c r="Q6" s="75"/>
      <c r="R6" s="75"/>
      <c r="S6" s="75"/>
      <c r="T6" s="3"/>
    </row>
    <row r="7" spans="1:20" ht="34.5" customHeigh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4.25" customHeight="1" x14ac:dyDescent="0.25">
      <c r="A8" s="76" t="s">
        <v>13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spans="1:20" ht="15" customHeight="1" x14ac:dyDescent="0.25">
      <c r="A9" s="69" t="s">
        <v>14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  <row r="10" spans="1:20" ht="12" customHeight="1" x14ac:dyDescent="0.25">
      <c r="A10" s="10"/>
      <c r="B10" s="10"/>
      <c r="C10" s="10"/>
      <c r="D10" s="10"/>
      <c r="E10" s="1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0"/>
      <c r="Q10" s="10"/>
      <c r="R10" s="10"/>
      <c r="S10" s="10"/>
      <c r="T10" s="10"/>
    </row>
    <row r="11" spans="1:20" ht="9" customHeight="1" x14ac:dyDescent="0.25">
      <c r="A11" s="10"/>
      <c r="B11" s="10"/>
      <c r="C11" s="10"/>
      <c r="D11" s="10"/>
      <c r="E11" s="10"/>
      <c r="F11" s="78" t="s">
        <v>15</v>
      </c>
      <c r="G11" s="78"/>
      <c r="H11" s="78"/>
      <c r="I11" s="78"/>
      <c r="J11" s="78"/>
      <c r="K11" s="78"/>
      <c r="L11" s="78"/>
      <c r="M11" s="78"/>
      <c r="N11" s="78"/>
      <c r="O11" s="78"/>
      <c r="P11" s="10"/>
      <c r="Q11" s="10"/>
      <c r="R11" s="10"/>
      <c r="S11" s="10"/>
      <c r="T11" s="10"/>
    </row>
    <row r="12" spans="1:20" ht="1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20" ht="15.75" customHeight="1" x14ac:dyDescent="0.25">
      <c r="L14" s="8" t="s">
        <v>16</v>
      </c>
      <c r="M14" s="79"/>
      <c r="N14" s="79"/>
      <c r="O14" s="79" t="s">
        <v>17</v>
      </c>
      <c r="P14" s="79"/>
      <c r="Q14" s="79"/>
      <c r="R14" s="79"/>
      <c r="S14" s="8" t="s">
        <v>18</v>
      </c>
      <c r="T14" s="8"/>
    </row>
    <row r="15" spans="1:20" ht="26.25" customHeight="1" x14ac:dyDescent="0.25">
      <c r="L15" s="8"/>
      <c r="M15" s="12"/>
      <c r="N15" s="12"/>
      <c r="O15" s="12"/>
      <c r="P15" s="12"/>
      <c r="Q15" s="12"/>
      <c r="R15" s="12"/>
      <c r="S15" s="8"/>
      <c r="T15" s="8"/>
    </row>
    <row r="16" spans="1:20" ht="15.75" customHeight="1" x14ac:dyDescent="0.25">
      <c r="A16" s="8"/>
      <c r="B16" s="8"/>
      <c r="C16" s="8" t="s">
        <v>19</v>
      </c>
      <c r="D16" s="8"/>
      <c r="E16" s="8"/>
      <c r="F16" s="8"/>
      <c r="G16" s="8"/>
      <c r="H16" s="8"/>
      <c r="I16" s="8"/>
      <c r="J16" s="8"/>
      <c r="K16" s="8"/>
      <c r="L16" s="8"/>
      <c r="M16" s="12"/>
      <c r="N16" s="12"/>
      <c r="O16" s="12"/>
      <c r="P16" s="80" t="s">
        <v>20</v>
      </c>
      <c r="Q16" s="80"/>
      <c r="R16" s="80"/>
      <c r="S16" s="80"/>
      <c r="T16" s="80"/>
    </row>
    <row r="17" spans="1:20" ht="11.2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2"/>
      <c r="N17" s="12"/>
      <c r="O17" s="12"/>
      <c r="P17" s="78" t="s">
        <v>21</v>
      </c>
      <c r="Q17" s="78"/>
      <c r="R17" s="78"/>
      <c r="S17" s="78"/>
      <c r="T17" s="78"/>
    </row>
    <row r="18" spans="1:20" ht="6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2"/>
      <c r="N18" s="12"/>
      <c r="O18" s="12"/>
    </row>
    <row r="19" spans="1:20" ht="15.75" customHeight="1" x14ac:dyDescent="0.25">
      <c r="A19" s="80" t="s">
        <v>22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13" t="s">
        <v>23</v>
      </c>
      <c r="N19" s="12"/>
      <c r="O19" s="12"/>
      <c r="P19" s="80" t="s">
        <v>24</v>
      </c>
      <c r="Q19" s="80"/>
      <c r="R19" s="80"/>
      <c r="S19" s="80"/>
      <c r="T19" s="80"/>
    </row>
    <row r="20" spans="1:20" ht="12.75" customHeight="1" x14ac:dyDescent="0.25">
      <c r="A20" s="78" t="s">
        <v>25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12"/>
      <c r="N20" s="12"/>
      <c r="O20" s="12"/>
      <c r="P20" s="78" t="s">
        <v>21</v>
      </c>
      <c r="Q20" s="78"/>
      <c r="R20" s="78"/>
      <c r="S20" s="78"/>
      <c r="T20" s="78"/>
    </row>
    <row r="21" spans="1:20" ht="7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2"/>
      <c r="N21" s="12"/>
      <c r="O21" s="12"/>
      <c r="P21" s="12"/>
      <c r="Q21" s="12"/>
      <c r="R21" s="12"/>
      <c r="S21" s="8"/>
      <c r="T21" s="8"/>
    </row>
    <row r="22" spans="1:20" ht="15.75" customHeight="1" x14ac:dyDescent="0.25">
      <c r="A22" s="80" t="s">
        <v>26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13" t="s">
        <v>27</v>
      </c>
      <c r="N22" s="12"/>
      <c r="O22" s="12"/>
      <c r="P22" s="80" t="s">
        <v>28</v>
      </c>
      <c r="Q22" s="80"/>
      <c r="R22" s="80"/>
      <c r="S22" s="80"/>
      <c r="T22" s="80"/>
    </row>
    <row r="23" spans="1:20" ht="12" customHeight="1" x14ac:dyDescent="0.25">
      <c r="A23" s="78" t="s">
        <v>25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12"/>
      <c r="N23" s="12"/>
      <c r="O23" s="12"/>
      <c r="P23" s="78" t="s">
        <v>21</v>
      </c>
      <c r="Q23" s="78"/>
      <c r="R23" s="78"/>
      <c r="S23" s="78"/>
      <c r="T23" s="78"/>
    </row>
    <row r="24" spans="1:20" ht="5.2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2"/>
      <c r="N24" s="12"/>
      <c r="O24" s="12"/>
      <c r="P24" s="15"/>
      <c r="Q24" s="15"/>
      <c r="R24" s="14"/>
      <c r="S24" s="14"/>
      <c r="T24" s="14"/>
    </row>
    <row r="25" spans="1:20" ht="13.5" customHeight="1" x14ac:dyDescent="0.25">
      <c r="A25" s="80" t="s">
        <v>29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13" t="s">
        <v>30</v>
      </c>
      <c r="N25" s="12"/>
      <c r="O25" s="12"/>
      <c r="P25" s="16"/>
      <c r="Q25" s="16"/>
      <c r="R25" s="80" t="s">
        <v>31</v>
      </c>
      <c r="S25" s="80"/>
      <c r="T25" s="80"/>
    </row>
    <row r="26" spans="1:20" ht="13.5" customHeight="1" x14ac:dyDescent="0.25">
      <c r="A26" s="78" t="s">
        <v>25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12"/>
      <c r="N26" s="12"/>
      <c r="O26" s="12"/>
      <c r="P26" s="15"/>
      <c r="Q26" s="15"/>
      <c r="R26" s="78" t="s">
        <v>21</v>
      </c>
      <c r="S26" s="78"/>
      <c r="T26" s="78"/>
    </row>
    <row r="27" spans="1:20" ht="10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2"/>
      <c r="N27" s="12"/>
      <c r="O27" s="12"/>
      <c r="P27" s="15"/>
      <c r="Q27" s="15"/>
      <c r="R27" s="14"/>
      <c r="S27" s="14"/>
      <c r="T27" s="14"/>
    </row>
    <row r="28" spans="1:20" ht="13.5" customHeight="1" x14ac:dyDescent="0.25">
      <c r="A28" s="82" t="s">
        <v>32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</row>
    <row r="29" spans="1:20" ht="13.5" customHeight="1" x14ac:dyDescent="0.25">
      <c r="A29" s="83" t="s">
        <v>25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</row>
    <row r="30" spans="1:20" ht="13.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2"/>
      <c r="N30" s="12"/>
      <c r="O30" s="12"/>
      <c r="P30" s="15"/>
      <c r="Q30" s="15"/>
      <c r="R30" s="14"/>
      <c r="S30" s="14"/>
      <c r="T30" s="14"/>
    </row>
    <row r="31" spans="1:20" ht="13.5" customHeight="1" x14ac:dyDescent="0.25">
      <c r="A31" s="13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2"/>
      <c r="N31" s="12"/>
      <c r="O31" s="12"/>
      <c r="P31" s="15"/>
      <c r="Q31" s="15"/>
      <c r="R31" s="14"/>
      <c r="S31" s="14"/>
      <c r="T31" s="14"/>
    </row>
    <row r="32" spans="1:20" ht="9.7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2"/>
      <c r="N32" s="12"/>
      <c r="O32" s="12"/>
      <c r="P32" s="15"/>
      <c r="Q32" s="15"/>
      <c r="R32" s="14"/>
      <c r="S32" s="14"/>
      <c r="T32" s="14"/>
    </row>
    <row r="33" spans="1:26" ht="14.25" customHeight="1" x14ac:dyDescent="0.25">
      <c r="A33" s="13" t="s">
        <v>34</v>
      </c>
      <c r="B33" s="14"/>
      <c r="D33" s="14"/>
      <c r="E33" s="14"/>
      <c r="F33" s="14"/>
      <c r="G33" s="86">
        <v>1783</v>
      </c>
      <c r="H33" s="86"/>
      <c r="I33" s="17" t="s">
        <v>35</v>
      </c>
      <c r="J33" s="87">
        <v>138620</v>
      </c>
      <c r="K33" s="87"/>
      <c r="L33" s="87"/>
      <c r="M33" s="88" t="s">
        <v>36</v>
      </c>
      <c r="N33" s="88"/>
      <c r="O33" s="86">
        <v>1784</v>
      </c>
      <c r="P33" s="86"/>
      <c r="Q33" s="17" t="s">
        <v>35</v>
      </c>
      <c r="R33" s="87">
        <v>139640</v>
      </c>
      <c r="S33" s="87"/>
      <c r="T33" s="87"/>
      <c r="W33" s="81">
        <f>R33-J33</f>
        <v>1020</v>
      </c>
      <c r="X33" s="81"/>
      <c r="Y33" s="81"/>
      <c r="Z33" s="81"/>
    </row>
    <row r="34" spans="1:26" ht="9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2"/>
      <c r="N34" s="12"/>
      <c r="O34" s="12"/>
      <c r="P34" s="15"/>
      <c r="Q34" s="15"/>
      <c r="R34" s="14"/>
      <c r="S34" s="14"/>
      <c r="T34" s="14"/>
    </row>
    <row r="35" spans="1:26" ht="9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2"/>
      <c r="N35" s="12"/>
      <c r="O35" s="12"/>
      <c r="P35" s="15"/>
      <c r="Q35" s="15"/>
      <c r="R35" s="14"/>
      <c r="S35" s="14"/>
      <c r="T35" s="14"/>
    </row>
    <row r="36" spans="1:26" ht="14.45" customHeight="1" x14ac:dyDescent="0.25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6"/>
      <c r="O36" s="16"/>
      <c r="P36" s="16"/>
      <c r="Q36" s="16"/>
      <c r="R36" s="16"/>
      <c r="S36" s="16"/>
      <c r="T36" s="16"/>
    </row>
    <row r="37" spans="1:26" ht="14.45" customHeight="1" x14ac:dyDescent="0.25">
      <c r="A37" s="20" t="s">
        <v>37</v>
      </c>
      <c r="B37" s="16"/>
      <c r="C37" s="16"/>
      <c r="D37" s="16"/>
      <c r="E37" s="16"/>
      <c r="F37" s="16"/>
      <c r="G37" s="16"/>
      <c r="H37" s="16"/>
      <c r="I37" s="16"/>
      <c r="J37" s="16"/>
      <c r="K37" s="79" t="s">
        <v>38</v>
      </c>
      <c r="L37" s="79"/>
      <c r="M37" s="79"/>
      <c r="N37" s="79"/>
      <c r="O37" s="79"/>
      <c r="P37" s="79"/>
      <c r="Q37" s="79"/>
      <c r="R37" s="79"/>
      <c r="S37" s="79"/>
      <c r="T37" s="79"/>
    </row>
    <row r="38" spans="1:26" ht="14.45" customHeight="1" x14ac:dyDescent="0.25">
      <c r="A38" s="20" t="s">
        <v>39</v>
      </c>
      <c r="B38" s="16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6" ht="6.75" customHeight="1" x14ac:dyDescent="0.25">
      <c r="A39" s="21"/>
      <c r="B39" s="21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1"/>
      <c r="P39" s="21"/>
      <c r="Q39" s="21"/>
      <c r="R39" s="21"/>
      <c r="S39" s="21"/>
      <c r="T39" s="21"/>
    </row>
    <row r="40" spans="1:26" ht="17.25" customHeight="1" x14ac:dyDescent="0.25">
      <c r="A40" s="20" t="s">
        <v>40</v>
      </c>
      <c r="B40" s="20"/>
      <c r="C40" s="20"/>
      <c r="D40" s="20"/>
      <c r="E40" s="20"/>
      <c r="F40" s="16"/>
      <c r="G40" s="16"/>
      <c r="H40" s="80" t="s">
        <v>41</v>
      </c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6" s="2" customFormat="1" ht="7.5" customHeight="1" x14ac:dyDescent="0.2">
      <c r="A41" s="21"/>
      <c r="B41" s="21"/>
      <c r="C41" s="21"/>
      <c r="D41" s="21"/>
      <c r="E41" s="21"/>
      <c r="F41" s="21"/>
      <c r="G41" s="21"/>
      <c r="H41" s="21"/>
      <c r="I41" s="22"/>
      <c r="J41" s="22"/>
      <c r="K41" s="22"/>
      <c r="L41" s="22"/>
      <c r="M41" s="22"/>
      <c r="N41" s="22"/>
      <c r="O41" s="21"/>
      <c r="P41" s="21"/>
      <c r="Q41" s="21"/>
      <c r="R41" s="21"/>
      <c r="S41" s="21"/>
      <c r="T41" s="21"/>
    </row>
    <row r="42" spans="1:26" s="2" customFormat="1" ht="17.25" customHeight="1" x14ac:dyDescent="0.25">
      <c r="A42" s="13" t="s">
        <v>42</v>
      </c>
      <c r="B42" s="21"/>
      <c r="C42" s="21"/>
      <c r="D42" s="21"/>
      <c r="E42" s="21"/>
      <c r="F42" s="21"/>
      <c r="G42" s="21"/>
      <c r="H42" s="21"/>
      <c r="I42" s="22"/>
      <c r="J42" s="22"/>
      <c r="K42" s="22"/>
      <c r="L42" s="22"/>
      <c r="M42" s="22"/>
      <c r="N42" s="22"/>
      <c r="O42" s="21"/>
      <c r="P42" s="21"/>
      <c r="Q42" s="21"/>
      <c r="R42" s="21"/>
      <c r="S42" s="21"/>
      <c r="T42" s="21"/>
    </row>
    <row r="43" spans="1:26" s="2" customFormat="1" ht="15" customHeight="1" x14ac:dyDescent="0.2">
      <c r="A43" s="21"/>
      <c r="B43" s="21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22"/>
      <c r="O43" s="21"/>
      <c r="P43" s="21"/>
      <c r="Q43" s="21"/>
      <c r="R43" s="21"/>
      <c r="S43" s="21"/>
      <c r="T43" s="21"/>
    </row>
    <row r="44" spans="1:26" s="2" customFormat="1" ht="13.7" customHeight="1" x14ac:dyDescent="0.25">
      <c r="A44" s="8"/>
      <c r="B44" s="88" t="s">
        <v>43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</row>
    <row r="45" spans="1:26" s="2" customFormat="1" ht="6" customHeight="1" x14ac:dyDescent="0.25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22"/>
      <c r="L45" s="22"/>
      <c r="M45" s="22"/>
      <c r="N45" s="22"/>
      <c r="O45" s="22"/>
      <c r="P45" s="22"/>
      <c r="Q45" s="8"/>
      <c r="R45" s="8"/>
      <c r="S45" s="8"/>
      <c r="T45" s="8"/>
    </row>
    <row r="46" spans="1:26" s="2" customFormat="1" ht="15.75" customHeight="1" x14ac:dyDescent="0.25">
      <c r="A46" s="23"/>
      <c r="B46" s="23"/>
      <c r="C46" s="23"/>
      <c r="D46" s="23"/>
      <c r="E46" s="20"/>
      <c r="F46" s="24"/>
      <c r="G46" s="24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8"/>
      <c r="S46" s="8"/>
      <c r="T46" s="8"/>
    </row>
    <row r="47" spans="1:26" s="2" customFormat="1" ht="15.75" customHeight="1" x14ac:dyDescent="0.25">
      <c r="A47" s="23"/>
      <c r="B47" s="23"/>
      <c r="C47" s="23"/>
      <c r="D47" s="23"/>
      <c r="E47" s="20"/>
      <c r="F47" s="24"/>
      <c r="G47" s="24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8"/>
      <c r="S47" s="8"/>
      <c r="T47" s="8"/>
    </row>
    <row r="48" spans="1:26" s="2" customFormat="1" ht="15.75" customHeight="1" x14ac:dyDescent="0.25">
      <c r="A48" s="23"/>
      <c r="B48" s="23"/>
      <c r="C48" s="23"/>
      <c r="D48" s="23"/>
      <c r="E48" s="20"/>
      <c r="F48" s="24"/>
      <c r="G48" s="24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8"/>
      <c r="S48" s="8"/>
      <c r="T48" s="8"/>
    </row>
    <row r="49" spans="1:20" s="2" customFormat="1" ht="15.75" customHeight="1" x14ac:dyDescent="0.25">
      <c r="A49" s="7"/>
      <c r="B49" s="7" t="s">
        <v>44</v>
      </c>
      <c r="C49" s="8"/>
      <c r="D49" s="8"/>
      <c r="E49" s="8"/>
      <c r="F49" s="25"/>
      <c r="G49" s="26"/>
      <c r="H49" s="84" t="s">
        <v>45</v>
      </c>
      <c r="I49" s="84"/>
      <c r="J49" s="84"/>
      <c r="K49" s="84"/>
      <c r="L49" s="84"/>
      <c r="M49" s="8"/>
      <c r="N49" s="27"/>
      <c r="O49" s="27"/>
      <c r="P49" s="27"/>
      <c r="Q49" s="8"/>
      <c r="R49" s="85"/>
      <c r="S49" s="85"/>
      <c r="T49" s="85"/>
    </row>
    <row r="50" spans="1:20" s="2" customFormat="1" ht="11.25" customHeight="1" x14ac:dyDescent="0.25">
      <c r="A50" s="7"/>
      <c r="B50" s="7" t="s">
        <v>46</v>
      </c>
      <c r="C50" s="8"/>
      <c r="D50" s="8"/>
      <c r="E50" s="8"/>
      <c r="F50" s="28"/>
      <c r="G50" s="28"/>
      <c r="H50" s="90" t="s">
        <v>47</v>
      </c>
      <c r="I50" s="90"/>
      <c r="J50" s="90"/>
      <c r="K50" s="90"/>
      <c r="L50" s="90"/>
      <c r="M50" s="8"/>
      <c r="N50" s="91" t="s">
        <v>48</v>
      </c>
      <c r="O50" s="91"/>
      <c r="P50" s="91"/>
      <c r="Q50" s="8"/>
      <c r="R50" s="91" t="s">
        <v>49</v>
      </c>
      <c r="S50" s="91"/>
      <c r="T50" s="91"/>
    </row>
    <row r="51" spans="1:20" s="2" customFormat="1" ht="11.25" customHeight="1" x14ac:dyDescent="0.25">
      <c r="A51" s="7"/>
      <c r="B51" s="7"/>
      <c r="C51" s="8"/>
      <c r="D51" s="8"/>
      <c r="E51" s="8"/>
      <c r="F51" s="28"/>
      <c r="G51" s="28"/>
      <c r="H51" s="29"/>
      <c r="I51" s="29"/>
      <c r="J51" s="29"/>
      <c r="K51" s="29"/>
      <c r="L51" s="29"/>
      <c r="M51" s="8"/>
      <c r="N51" s="21"/>
      <c r="O51" s="21"/>
      <c r="P51" s="21"/>
      <c r="Q51" s="8"/>
      <c r="R51" s="21"/>
      <c r="S51" s="21"/>
      <c r="T51" s="21"/>
    </row>
    <row r="52" spans="1:20" s="2" customFormat="1" ht="9" customHeight="1" x14ac:dyDescent="0.25">
      <c r="A52" s="2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s="2" customFormat="1" ht="17.25" customHeight="1" x14ac:dyDescent="0.25">
      <c r="A53" s="7"/>
      <c r="B53" s="7" t="s">
        <v>50</v>
      </c>
      <c r="C53" s="8"/>
      <c r="D53" s="8"/>
      <c r="E53" s="8"/>
      <c r="F53" s="25"/>
      <c r="G53" s="26"/>
      <c r="H53" s="84" t="s">
        <v>51</v>
      </c>
      <c r="I53" s="84"/>
      <c r="J53" s="84"/>
      <c r="K53" s="84"/>
      <c r="L53" s="84"/>
      <c r="M53" s="8"/>
      <c r="N53" s="85"/>
      <c r="O53" s="85"/>
      <c r="P53" s="85"/>
      <c r="Q53" s="8"/>
      <c r="R53" s="85"/>
      <c r="S53" s="85"/>
      <c r="T53" s="85"/>
    </row>
    <row r="54" spans="1:20" s="2" customFormat="1" ht="9" customHeight="1" x14ac:dyDescent="0.25">
      <c r="A54" s="7"/>
      <c r="B54" s="7"/>
      <c r="C54" s="8"/>
      <c r="D54" s="8"/>
      <c r="E54" s="8"/>
      <c r="F54" s="28"/>
      <c r="G54" s="28"/>
      <c r="H54" s="90" t="s">
        <v>47</v>
      </c>
      <c r="I54" s="90"/>
      <c r="J54" s="90"/>
      <c r="K54" s="90"/>
      <c r="L54" s="90"/>
      <c r="M54" s="8"/>
      <c r="N54" s="91" t="s">
        <v>48</v>
      </c>
      <c r="O54" s="91"/>
      <c r="P54" s="91"/>
      <c r="Q54" s="8"/>
      <c r="R54" s="91" t="s">
        <v>49</v>
      </c>
      <c r="S54" s="91"/>
      <c r="T54" s="91"/>
    </row>
    <row r="55" spans="1:20" s="2" customFormat="1" ht="9" customHeight="1" x14ac:dyDescent="0.25">
      <c r="A55" s="7"/>
      <c r="B55" s="7"/>
      <c r="C55" s="8"/>
      <c r="D55" s="8"/>
      <c r="E55" s="8"/>
      <c r="F55" s="28"/>
      <c r="G55" s="28"/>
      <c r="H55" s="29"/>
      <c r="I55" s="29"/>
      <c r="J55" s="29"/>
      <c r="K55" s="29"/>
      <c r="L55" s="29"/>
      <c r="M55" s="8"/>
      <c r="N55" s="21"/>
      <c r="O55" s="21"/>
      <c r="P55" s="21"/>
      <c r="Q55" s="8"/>
      <c r="R55" s="21"/>
      <c r="S55" s="21"/>
      <c r="T55" s="21"/>
    </row>
    <row r="56" spans="1:20" s="2" customFormat="1" ht="15" customHeight="1" x14ac:dyDescent="0.25">
      <c r="A56" s="7"/>
      <c r="B56" s="7" t="s">
        <v>52</v>
      </c>
      <c r="C56" s="8"/>
      <c r="D56" s="8"/>
      <c r="E56" s="8"/>
      <c r="F56" s="25"/>
      <c r="G56" s="26"/>
      <c r="H56" s="84" t="s">
        <v>53</v>
      </c>
      <c r="I56" s="84"/>
      <c r="J56" s="84"/>
      <c r="K56" s="84"/>
      <c r="L56" s="84"/>
      <c r="M56" s="8"/>
      <c r="N56" s="85"/>
      <c r="O56" s="85"/>
      <c r="P56" s="85"/>
      <c r="Q56" s="8"/>
      <c r="R56" s="85"/>
      <c r="S56" s="85"/>
      <c r="T56" s="85"/>
    </row>
    <row r="57" spans="1:20" s="2" customFormat="1" ht="9" customHeight="1" x14ac:dyDescent="0.25">
      <c r="A57" s="7"/>
      <c r="B57" s="7"/>
      <c r="C57" s="8"/>
      <c r="D57" s="8"/>
      <c r="E57" s="8"/>
      <c r="F57" s="28"/>
      <c r="G57" s="28"/>
      <c r="H57" s="90" t="s">
        <v>47</v>
      </c>
      <c r="I57" s="90"/>
      <c r="J57" s="90"/>
      <c r="K57" s="90"/>
      <c r="L57" s="90"/>
      <c r="M57" s="8"/>
      <c r="N57" s="91" t="s">
        <v>48</v>
      </c>
      <c r="O57" s="91"/>
      <c r="P57" s="91"/>
      <c r="Q57" s="8"/>
      <c r="R57" s="91" t="s">
        <v>49</v>
      </c>
      <c r="S57" s="91"/>
      <c r="T57" s="91"/>
    </row>
    <row r="58" spans="1:20" s="2" customFormat="1" ht="9" customHeight="1" x14ac:dyDescent="0.25">
      <c r="A58" s="7"/>
      <c r="B58" s="7"/>
      <c r="C58" s="8"/>
      <c r="D58" s="8"/>
      <c r="E58" s="8"/>
      <c r="F58" s="28"/>
      <c r="G58" s="28"/>
      <c r="H58" s="29"/>
      <c r="I58" s="29"/>
      <c r="J58" s="29"/>
      <c r="K58" s="29"/>
      <c r="L58" s="29"/>
      <c r="M58" s="8"/>
      <c r="N58" s="21"/>
      <c r="O58" s="21"/>
      <c r="P58" s="21"/>
      <c r="Q58" s="8"/>
      <c r="R58" s="21"/>
      <c r="S58" s="21"/>
      <c r="T58" s="21"/>
    </row>
    <row r="59" spans="1:20" s="2" customFormat="1" ht="9.75" customHeight="1" x14ac:dyDescent="0.25">
      <c r="A59" s="7"/>
      <c r="B59" s="8"/>
      <c r="C59" s="8"/>
      <c r="D59" s="8"/>
      <c r="E59" s="30"/>
      <c r="F59" s="31"/>
      <c r="G59" s="31"/>
      <c r="H59" s="31"/>
      <c r="I59" s="31"/>
      <c r="J59" s="31"/>
      <c r="K59" s="31"/>
      <c r="L59" s="31"/>
      <c r="M59" s="8"/>
      <c r="N59" s="22"/>
      <c r="O59" s="22"/>
      <c r="P59" s="22"/>
      <c r="Q59" s="19"/>
      <c r="R59" s="22"/>
      <c r="S59" s="22"/>
      <c r="T59" s="22"/>
    </row>
    <row r="60" spans="1:20" s="2" customFormat="1" ht="15" customHeight="1" x14ac:dyDescent="0.25">
      <c r="A60" s="7"/>
      <c r="B60" s="7" t="s">
        <v>54</v>
      </c>
      <c r="C60" s="8"/>
      <c r="D60" s="8"/>
      <c r="E60" s="8"/>
      <c r="F60" s="25"/>
      <c r="G60" s="26"/>
      <c r="H60" s="84" t="s">
        <v>55</v>
      </c>
      <c r="I60" s="84"/>
      <c r="J60" s="84"/>
      <c r="K60" s="84"/>
      <c r="L60" s="84"/>
      <c r="M60" s="8"/>
      <c r="N60" s="85"/>
      <c r="O60" s="85"/>
      <c r="P60" s="85"/>
      <c r="Q60" s="8"/>
      <c r="R60" s="85"/>
      <c r="S60" s="85"/>
      <c r="T60" s="85"/>
    </row>
    <row r="61" spans="1:20" s="2" customFormat="1" ht="9.75" customHeight="1" x14ac:dyDescent="0.25">
      <c r="A61" s="7"/>
      <c r="B61" s="7" t="s">
        <v>56</v>
      </c>
      <c r="C61" s="8"/>
      <c r="D61" s="8"/>
      <c r="E61" s="8"/>
      <c r="F61" s="28"/>
      <c r="G61" s="28"/>
      <c r="H61" s="90" t="s">
        <v>47</v>
      </c>
      <c r="I61" s="90"/>
      <c r="J61" s="90"/>
      <c r="K61" s="90"/>
      <c r="L61" s="90"/>
      <c r="M61" s="8"/>
      <c r="N61" s="91" t="s">
        <v>48</v>
      </c>
      <c r="O61" s="91"/>
      <c r="P61" s="91"/>
      <c r="Q61" s="8"/>
      <c r="R61" s="91" t="s">
        <v>49</v>
      </c>
      <c r="S61" s="91"/>
      <c r="T61" s="91"/>
    </row>
    <row r="62" spans="1:20" s="2" customFormat="1" ht="10.5" customHeight="1" x14ac:dyDescent="0.25">
      <c r="A62" s="7"/>
      <c r="B62" s="7"/>
      <c r="C62" s="8"/>
      <c r="D62" s="8"/>
      <c r="E62" s="8"/>
      <c r="F62" s="28"/>
      <c r="G62" s="28"/>
      <c r="H62" s="29"/>
      <c r="I62" s="29"/>
      <c r="J62" s="29"/>
      <c r="K62" s="29"/>
      <c r="L62" s="29"/>
      <c r="M62" s="8"/>
      <c r="N62" s="21"/>
      <c r="O62" s="21"/>
      <c r="P62" s="21"/>
      <c r="Q62" s="8"/>
      <c r="R62" s="21"/>
      <c r="S62" s="21"/>
      <c r="T62" s="21"/>
    </row>
    <row r="63" spans="1:20" s="2" customFormat="1" ht="13.7" customHeight="1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s="2" customFormat="1" ht="13.7" customHeight="1" x14ac:dyDescent="0.2">
      <c r="A64" s="1"/>
    </row>
    <row r="65" spans="1:1" s="2" customFormat="1" ht="13.7" customHeight="1" x14ac:dyDescent="0.2">
      <c r="A65" s="1"/>
    </row>
    <row r="66" spans="1:1" s="2" customFormat="1" ht="13.7" customHeight="1" x14ac:dyDescent="0.2">
      <c r="A66" s="1"/>
    </row>
    <row r="67" spans="1:1" s="2" customFormat="1" ht="13.7" customHeight="1" x14ac:dyDescent="0.2">
      <c r="A67" s="1"/>
    </row>
    <row r="68" spans="1:1" s="2" customFormat="1" ht="13.7" customHeight="1" x14ac:dyDescent="0.2">
      <c r="A68" s="1"/>
    </row>
    <row r="69" spans="1:1" s="2" customFormat="1" ht="13.7" customHeight="1" x14ac:dyDescent="0.2">
      <c r="A69" s="1"/>
    </row>
    <row r="70" spans="1:1" s="2" customFormat="1" ht="13.7" customHeight="1" x14ac:dyDescent="0.2">
      <c r="A70" s="1"/>
    </row>
    <row r="71" spans="1:1" s="2" customFormat="1" ht="13.7" customHeight="1" x14ac:dyDescent="0.2">
      <c r="A71" s="1"/>
    </row>
    <row r="72" spans="1:1" s="2" customFormat="1" ht="13.7" customHeight="1" x14ac:dyDescent="0.2">
      <c r="A72" s="1"/>
    </row>
    <row r="73" spans="1:1" s="2" customFormat="1" ht="13.7" customHeight="1" x14ac:dyDescent="0.2">
      <c r="A73" s="1"/>
    </row>
    <row r="74" spans="1:1" s="2" customFormat="1" ht="13.7" customHeight="1" x14ac:dyDescent="0.2">
      <c r="A74" s="1"/>
    </row>
    <row r="75" spans="1:1" s="2" customFormat="1" ht="13.7" customHeight="1" x14ac:dyDescent="0.2">
      <c r="A75" s="1"/>
    </row>
    <row r="76" spans="1:1" s="2" customFormat="1" ht="13.7" customHeight="1" x14ac:dyDescent="0.2">
      <c r="A76" s="32"/>
    </row>
    <row r="77" spans="1:1" s="2" customFormat="1" ht="13.7" customHeight="1" x14ac:dyDescent="0.2"/>
    <row r="78" spans="1:1" s="2" customFormat="1" ht="13.7" customHeight="1" x14ac:dyDescent="0.2"/>
    <row r="79" spans="1:1" s="2" customFormat="1" ht="13.7" customHeight="1" x14ac:dyDescent="0.2"/>
    <row r="80" spans="1:1" s="2" customFormat="1" ht="13.7" customHeight="1" x14ac:dyDescent="0.2"/>
    <row r="81" s="2" customFormat="1" ht="13.7" customHeight="1" x14ac:dyDescent="0.2"/>
    <row r="82" s="2" customFormat="1" ht="13.7" customHeight="1" x14ac:dyDescent="0.2"/>
    <row r="83" s="2" customFormat="1" ht="13.7" customHeight="1" x14ac:dyDescent="0.2"/>
    <row r="84" s="2" customFormat="1" ht="13.7" customHeight="1" x14ac:dyDescent="0.2"/>
    <row r="85" s="2" customFormat="1" ht="13.7" customHeight="1" x14ac:dyDescent="0.2"/>
    <row r="86" s="2" customFormat="1" ht="13.7" customHeight="1" x14ac:dyDescent="0.2"/>
    <row r="87" s="2" customFormat="1" ht="13.7" customHeight="1" x14ac:dyDescent="0.2"/>
    <row r="88" s="2" customFormat="1" ht="13.7" customHeight="1" x14ac:dyDescent="0.2"/>
    <row r="89" s="2" customFormat="1" ht="13.7" customHeight="1" x14ac:dyDescent="0.2"/>
  </sheetData>
  <mergeCells count="64">
    <mergeCell ref="H61:L61"/>
    <mergeCell ref="N61:P61"/>
    <mergeCell ref="R61:T61"/>
    <mergeCell ref="H57:L57"/>
    <mergeCell ref="N57:P57"/>
    <mergeCell ref="R57:T57"/>
    <mergeCell ref="H60:L60"/>
    <mergeCell ref="N60:P60"/>
    <mergeCell ref="R60:T60"/>
    <mergeCell ref="H54:L54"/>
    <mergeCell ref="N54:P54"/>
    <mergeCell ref="R54:T54"/>
    <mergeCell ref="H56:L56"/>
    <mergeCell ref="N56:P56"/>
    <mergeCell ref="R56:T56"/>
    <mergeCell ref="H50:L50"/>
    <mergeCell ref="N50:P50"/>
    <mergeCell ref="R50:T50"/>
    <mergeCell ref="H53:L53"/>
    <mergeCell ref="N53:P53"/>
    <mergeCell ref="R53:T53"/>
    <mergeCell ref="H49:L49"/>
    <mergeCell ref="R49:T49"/>
    <mergeCell ref="G33:H33"/>
    <mergeCell ref="J33:L33"/>
    <mergeCell ref="M33:N33"/>
    <mergeCell ref="O33:P33"/>
    <mergeCell ref="R33:T33"/>
    <mergeCell ref="K37:T37"/>
    <mergeCell ref="C38:T38"/>
    <mergeCell ref="H40:T40"/>
    <mergeCell ref="B44:T44"/>
    <mergeCell ref="A45:J45"/>
    <mergeCell ref="W33:Z33"/>
    <mergeCell ref="A25:L25"/>
    <mergeCell ref="R25:T25"/>
    <mergeCell ref="A26:L26"/>
    <mergeCell ref="R26:T26"/>
    <mergeCell ref="A28:T28"/>
    <mergeCell ref="A29:T29"/>
    <mergeCell ref="A20:L20"/>
    <mergeCell ref="P20:T20"/>
    <mergeCell ref="A22:L22"/>
    <mergeCell ref="P22:T22"/>
    <mergeCell ref="A23:L23"/>
    <mergeCell ref="P23:T23"/>
    <mergeCell ref="M14:N14"/>
    <mergeCell ref="O14:R14"/>
    <mergeCell ref="P16:T16"/>
    <mergeCell ref="P17:T17"/>
    <mergeCell ref="A19:L19"/>
    <mergeCell ref="P19:T19"/>
    <mergeCell ref="A12:T12"/>
    <mergeCell ref="A1:T1"/>
    <mergeCell ref="L3:N4"/>
    <mergeCell ref="O3:R3"/>
    <mergeCell ref="S3:T4"/>
    <mergeCell ref="O4:R4"/>
    <mergeCell ref="N5:S5"/>
    <mergeCell ref="L6:S6"/>
    <mergeCell ref="A8:T8"/>
    <mergeCell ref="A9:T9"/>
    <mergeCell ref="F10:O10"/>
    <mergeCell ref="F11:O11"/>
  </mergeCells>
  <pageMargins left="0.53" right="0.23" top="0.26" bottom="0.22" header="0.16" footer="0.140000000000000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60"/>
  <sheetViews>
    <sheetView topLeftCell="A10" zoomScale="85" zoomScaleNormal="85" workbookViewId="0">
      <selection activeCell="C28" sqref="C28:F28"/>
    </sheetView>
  </sheetViews>
  <sheetFormatPr defaultRowHeight="14.45" customHeight="1" x14ac:dyDescent="0.25"/>
  <cols>
    <col min="1" max="10" width="3.42578125" customWidth="1"/>
    <col min="11" max="11" width="5.28515625" customWidth="1"/>
    <col min="12" max="12" width="4.5703125" customWidth="1"/>
    <col min="13" max="27" width="3.42578125" customWidth="1"/>
    <col min="28" max="28" width="0.140625" customWidth="1"/>
    <col min="29" max="29" width="13.140625" customWidth="1"/>
    <col min="30" max="30" width="6.7109375" customWidth="1"/>
    <col min="31" max="31" width="3.42578125" customWidth="1"/>
    <col min="32" max="32" width="7" customWidth="1"/>
  </cols>
  <sheetData>
    <row r="1" spans="1:37" ht="2.25" customHeight="1" x14ac:dyDescent="0.25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</row>
    <row r="2" spans="1:37" ht="7.5" customHeight="1" x14ac:dyDescent="0.25">
      <c r="A2" s="33"/>
      <c r="B2" s="33"/>
      <c r="C2" s="33"/>
      <c r="D2" s="33"/>
      <c r="E2" s="33"/>
      <c r="F2" s="33"/>
      <c r="G2" s="112" t="s">
        <v>57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37" ht="3.75" customHeight="1" x14ac:dyDescent="0.25"/>
    <row r="4" spans="1:37" ht="16.5" customHeight="1" x14ac:dyDescent="0.3">
      <c r="A4" s="113" t="s">
        <v>58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</row>
    <row r="5" spans="1:37" ht="15.6" customHeight="1" x14ac:dyDescent="0.3">
      <c r="A5" s="114" t="s">
        <v>59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K5" s="34" t="s">
        <v>60</v>
      </c>
    </row>
    <row r="6" spans="1:37" ht="6" customHeight="1" x14ac:dyDescent="0.25">
      <c r="A6" s="9"/>
      <c r="B6" s="9"/>
      <c r="C6" s="9"/>
      <c r="D6" s="9"/>
      <c r="E6" s="9"/>
      <c r="F6" s="9"/>
      <c r="G6" s="9"/>
      <c r="H6" s="10"/>
      <c r="I6" s="10"/>
      <c r="J6" s="10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9"/>
      <c r="W6" s="9"/>
      <c r="X6" s="9"/>
      <c r="Y6" s="9"/>
      <c r="Z6" s="9"/>
      <c r="AA6" s="9"/>
      <c r="AB6" s="9"/>
    </row>
    <row r="7" spans="1:37" ht="15.75" customHeight="1" x14ac:dyDescent="0.25">
      <c r="A7" s="116" t="s">
        <v>61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9"/>
    </row>
    <row r="8" spans="1:37" ht="6" hidden="1" customHeight="1" x14ac:dyDescent="0.25">
      <c r="A8" s="9"/>
      <c r="B8" s="9"/>
      <c r="C8" s="9"/>
      <c r="D8" s="9"/>
      <c r="E8" s="9"/>
      <c r="F8" s="9"/>
      <c r="G8" s="35"/>
      <c r="H8" s="36"/>
      <c r="I8" s="35"/>
      <c r="J8" s="35"/>
      <c r="K8" s="35"/>
      <c r="L8" s="35"/>
      <c r="M8" s="108"/>
      <c r="N8" s="108"/>
      <c r="O8" s="108"/>
      <c r="P8" s="108"/>
      <c r="Q8" s="108"/>
      <c r="R8" s="108"/>
      <c r="S8" s="108"/>
      <c r="T8" s="108"/>
      <c r="U8" s="108"/>
      <c r="V8" s="9"/>
      <c r="W8" s="9"/>
      <c r="X8" s="9"/>
      <c r="Y8" s="9"/>
      <c r="Z8" s="9"/>
      <c r="AA8" s="9"/>
      <c r="AB8" s="9"/>
    </row>
    <row r="9" spans="1:37" ht="1.5" customHeight="1" x14ac:dyDescent="0.25">
      <c r="A9" s="8"/>
      <c r="B9" s="8"/>
      <c r="C9" s="8"/>
      <c r="D9" s="8"/>
      <c r="E9" s="8"/>
      <c r="F9" s="8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8"/>
      <c r="W9" s="8"/>
      <c r="X9" s="8"/>
      <c r="Y9" s="8"/>
      <c r="Z9" s="8"/>
      <c r="AA9" s="8"/>
      <c r="AB9" s="8"/>
    </row>
    <row r="10" spans="1:37" ht="15.6" customHeight="1" x14ac:dyDescent="0.25">
      <c r="A10" s="10" t="s">
        <v>62</v>
      </c>
      <c r="B10" s="10"/>
      <c r="C10" s="10"/>
      <c r="D10" s="10"/>
      <c r="E10" s="10"/>
      <c r="F10" s="10"/>
      <c r="G10" s="37"/>
      <c r="H10" s="37"/>
      <c r="I10" s="37"/>
      <c r="J10" s="37"/>
      <c r="K10" s="37"/>
      <c r="L10" s="38"/>
      <c r="M10" s="38"/>
      <c r="N10" s="109"/>
      <c r="O10" s="109"/>
      <c r="P10" s="39"/>
      <c r="Q10" s="110"/>
      <c r="R10" s="110"/>
      <c r="S10" s="110"/>
      <c r="T10" s="110"/>
      <c r="U10" s="40"/>
      <c r="V10" s="10"/>
      <c r="W10" s="10"/>
      <c r="X10" s="10"/>
      <c r="Y10" s="10"/>
      <c r="Z10" s="10"/>
      <c r="AA10" s="10"/>
      <c r="AB10" s="10"/>
    </row>
    <row r="11" spans="1:37" ht="3.75" customHeight="1" x14ac:dyDescent="0.25">
      <c r="A11" s="8"/>
      <c r="B11" s="8"/>
      <c r="C11" s="8"/>
      <c r="D11" s="8"/>
      <c r="E11" s="8"/>
      <c r="F11" s="8"/>
      <c r="G11" s="19"/>
      <c r="H11" s="19"/>
      <c r="I11" s="19"/>
      <c r="J11" s="19"/>
      <c r="K11" s="19"/>
      <c r="L11" s="83"/>
      <c r="M11" s="83"/>
      <c r="N11" s="83"/>
      <c r="O11" s="83"/>
      <c r="P11" s="83"/>
      <c r="Q11" s="83"/>
      <c r="R11" s="83"/>
      <c r="S11" s="83"/>
      <c r="T11" s="83"/>
      <c r="U11" s="19"/>
      <c r="V11" s="8"/>
      <c r="W11" s="8"/>
      <c r="X11" s="8"/>
      <c r="Y11" s="8"/>
      <c r="Z11" s="8"/>
      <c r="AA11" s="8"/>
      <c r="AB11" s="8"/>
    </row>
    <row r="12" spans="1:37" ht="6.75" hidden="1" customHeight="1" x14ac:dyDescent="0.25">
      <c r="A12" s="8"/>
      <c r="B12" s="8"/>
      <c r="C12" s="8"/>
      <c r="D12" s="8"/>
      <c r="E12" s="8"/>
      <c r="F12" s="8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8"/>
      <c r="W12" s="8"/>
      <c r="X12" s="8"/>
      <c r="Y12" s="8"/>
      <c r="Z12" s="8"/>
      <c r="AA12" s="8"/>
      <c r="AB12" s="8"/>
    </row>
    <row r="13" spans="1:37" ht="15.6" customHeight="1" x14ac:dyDescent="0.25">
      <c r="A13" s="111" t="s">
        <v>78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0"/>
    </row>
    <row r="14" spans="1:37" ht="15.6" customHeight="1" x14ac:dyDescent="0.25">
      <c r="A14" s="111" t="s">
        <v>77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0"/>
    </row>
    <row r="15" spans="1:37" ht="9.75" customHeight="1" x14ac:dyDescent="0.25">
      <c r="A15" s="10"/>
      <c r="B15" s="10"/>
      <c r="C15" s="10"/>
      <c r="D15" s="10"/>
      <c r="E15" s="10"/>
      <c r="F15" s="10"/>
      <c r="G15" s="37"/>
      <c r="H15" s="37"/>
      <c r="I15" s="37"/>
      <c r="J15" s="37"/>
      <c r="K15" s="37"/>
      <c r="L15" s="35"/>
      <c r="M15" s="35"/>
      <c r="N15" s="38"/>
      <c r="O15" s="38"/>
      <c r="P15" s="38"/>
      <c r="Q15" s="38"/>
      <c r="R15" s="38"/>
      <c r="S15" s="38"/>
      <c r="T15" s="35"/>
      <c r="U15" s="35"/>
      <c r="V15" s="10"/>
      <c r="W15" s="10"/>
      <c r="X15" s="10"/>
      <c r="Y15" s="10"/>
      <c r="Z15" s="10"/>
      <c r="AA15" s="10"/>
      <c r="AB15" s="10"/>
    </row>
    <row r="16" spans="1:37" ht="15.6" customHeight="1" x14ac:dyDescent="0.25">
      <c r="A16" s="111" t="s">
        <v>79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0"/>
      <c r="W16" s="10"/>
      <c r="X16" s="10"/>
      <c r="Y16" s="10"/>
      <c r="Z16" s="10"/>
      <c r="AA16" s="10"/>
      <c r="AB16" s="10"/>
    </row>
    <row r="17" spans="1:62" ht="14.45" customHeight="1" x14ac:dyDescent="0.25">
      <c r="A17" s="117" t="s">
        <v>63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8"/>
      <c r="AB17" s="8"/>
      <c r="AK17" s="34" t="s">
        <v>64</v>
      </c>
    </row>
    <row r="18" spans="1:62" ht="17.25" customHeight="1" x14ac:dyDescent="0.25">
      <c r="A18" s="8" t="s">
        <v>82</v>
      </c>
      <c r="B18" s="8"/>
      <c r="C18" s="8"/>
      <c r="D18" s="8"/>
      <c r="E18" s="8"/>
      <c r="F18" s="8"/>
      <c r="G18" s="19"/>
      <c r="H18" s="19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"/>
      <c r="W18" s="8"/>
      <c r="X18" s="8"/>
      <c r="Y18" s="8"/>
      <c r="Z18" s="8"/>
      <c r="AA18" s="8"/>
      <c r="AB18" s="8"/>
    </row>
    <row r="19" spans="1:62" ht="3.75" customHeight="1" x14ac:dyDescent="0.25">
      <c r="A19" s="8"/>
      <c r="B19" s="8"/>
      <c r="C19" s="8"/>
      <c r="D19" s="8"/>
      <c r="E19" s="8"/>
      <c r="F19" s="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9"/>
      <c r="R19" s="19"/>
      <c r="S19" s="19"/>
      <c r="T19" s="19"/>
      <c r="U19" s="19"/>
      <c r="V19" s="8"/>
      <c r="W19" s="8"/>
      <c r="X19" s="8"/>
      <c r="Y19" s="8"/>
      <c r="Z19" s="8"/>
      <c r="AA19" s="8"/>
      <c r="AB19" s="8"/>
    </row>
    <row r="20" spans="1:62" ht="6.75" customHeight="1" thickBo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62" ht="15" customHeight="1" x14ac:dyDescent="0.25">
      <c r="A21" s="119" t="s">
        <v>65</v>
      </c>
      <c r="B21" s="120"/>
      <c r="C21" s="125" t="s">
        <v>66</v>
      </c>
      <c r="D21" s="126"/>
      <c r="E21" s="126"/>
      <c r="F21" s="127"/>
      <c r="G21" s="134" t="s">
        <v>67</v>
      </c>
      <c r="H21" s="135"/>
      <c r="I21" s="135"/>
      <c r="J21" s="136"/>
      <c r="K21" s="135" t="s">
        <v>68</v>
      </c>
      <c r="L21" s="135"/>
      <c r="M21" s="135"/>
      <c r="N21" s="135"/>
      <c r="O21" s="134" t="s">
        <v>69</v>
      </c>
      <c r="P21" s="135"/>
      <c r="Q21" s="135"/>
      <c r="R21" s="135"/>
      <c r="S21" s="136"/>
      <c r="T21" s="134" t="s">
        <v>70</v>
      </c>
      <c r="U21" s="135"/>
      <c r="V21" s="135"/>
      <c r="W21" s="136"/>
      <c r="AK21" s="3" t="s">
        <v>71</v>
      </c>
    </row>
    <row r="22" spans="1:62" ht="14.45" customHeight="1" x14ac:dyDescent="0.25">
      <c r="A22" s="121"/>
      <c r="B22" s="122"/>
      <c r="C22" s="128"/>
      <c r="D22" s="129"/>
      <c r="E22" s="129"/>
      <c r="F22" s="130"/>
      <c r="G22" s="137"/>
      <c r="H22" s="74"/>
      <c r="I22" s="74"/>
      <c r="J22" s="138"/>
      <c r="K22" s="74"/>
      <c r="L22" s="74"/>
      <c r="M22" s="74"/>
      <c r="N22" s="74"/>
      <c r="O22" s="137"/>
      <c r="P22" s="74"/>
      <c r="Q22" s="74"/>
      <c r="R22" s="74"/>
      <c r="S22" s="138"/>
      <c r="T22" s="137"/>
      <c r="U22" s="74"/>
      <c r="V22" s="74"/>
      <c r="W22" s="138"/>
    </row>
    <row r="23" spans="1:62" ht="14.45" customHeight="1" x14ac:dyDescent="0.25">
      <c r="A23" s="121"/>
      <c r="B23" s="122"/>
      <c r="C23" s="128"/>
      <c r="D23" s="129"/>
      <c r="E23" s="129"/>
      <c r="F23" s="130"/>
      <c r="G23" s="137"/>
      <c r="H23" s="74"/>
      <c r="I23" s="74"/>
      <c r="J23" s="138"/>
      <c r="K23" s="74"/>
      <c r="L23" s="74"/>
      <c r="M23" s="74"/>
      <c r="N23" s="74"/>
      <c r="O23" s="137"/>
      <c r="P23" s="74"/>
      <c r="Q23" s="74"/>
      <c r="R23" s="74"/>
      <c r="S23" s="138"/>
      <c r="T23" s="137"/>
      <c r="U23" s="74"/>
      <c r="V23" s="74"/>
      <c r="W23" s="138"/>
      <c r="AK23" s="3" t="s">
        <v>72</v>
      </c>
    </row>
    <row r="24" spans="1:62" ht="14.45" customHeight="1" x14ac:dyDescent="0.25">
      <c r="A24" s="121"/>
      <c r="B24" s="122"/>
      <c r="C24" s="128"/>
      <c r="D24" s="129"/>
      <c r="E24" s="129"/>
      <c r="F24" s="130"/>
      <c r="G24" s="137"/>
      <c r="H24" s="74"/>
      <c r="I24" s="74"/>
      <c r="J24" s="138"/>
      <c r="K24" s="74"/>
      <c r="L24" s="74"/>
      <c r="M24" s="74"/>
      <c r="N24" s="74"/>
      <c r="O24" s="137"/>
      <c r="P24" s="74"/>
      <c r="Q24" s="74"/>
      <c r="R24" s="74"/>
      <c r="S24" s="138"/>
      <c r="T24" s="137"/>
      <c r="U24" s="74"/>
      <c r="V24" s="74"/>
      <c r="W24" s="138"/>
    </row>
    <row r="25" spans="1:62" ht="25.5" customHeight="1" thickBot="1" x14ac:dyDescent="0.3">
      <c r="A25" s="123"/>
      <c r="B25" s="124"/>
      <c r="C25" s="131"/>
      <c r="D25" s="132"/>
      <c r="E25" s="132"/>
      <c r="F25" s="133"/>
      <c r="G25" s="139"/>
      <c r="H25" s="140"/>
      <c r="I25" s="140"/>
      <c r="J25" s="141"/>
      <c r="K25" s="140"/>
      <c r="L25" s="140"/>
      <c r="M25" s="140"/>
      <c r="N25" s="140"/>
      <c r="O25" s="139"/>
      <c r="P25" s="140"/>
      <c r="Q25" s="140"/>
      <c r="R25" s="140"/>
      <c r="S25" s="141"/>
      <c r="T25" s="139"/>
      <c r="U25" s="140"/>
      <c r="V25" s="140"/>
      <c r="W25" s="141"/>
      <c r="AI25" t="s">
        <v>81</v>
      </c>
      <c r="AK25" t="s">
        <v>80</v>
      </c>
    </row>
    <row r="26" spans="1:62" ht="9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AI26" s="57"/>
      <c r="AK26" s="57"/>
    </row>
    <row r="27" spans="1:62" ht="15.75" x14ac:dyDescent="0.25">
      <c r="A27" s="92">
        <v>1</v>
      </c>
      <c r="B27" s="93"/>
      <c r="C27" s="94">
        <v>127380</v>
      </c>
      <c r="D27" s="95"/>
      <c r="E27" s="95"/>
      <c r="F27" s="96"/>
      <c r="G27" s="97" t="s">
        <v>73</v>
      </c>
      <c r="H27" s="98"/>
      <c r="I27" s="98"/>
      <c r="J27" s="99"/>
      <c r="K27" s="100">
        <f t="shared" ref="K27:K34" si="0">AC27-AD27</f>
        <v>210.37</v>
      </c>
      <c r="L27" s="101"/>
      <c r="M27" s="101"/>
      <c r="N27" s="102"/>
      <c r="O27" s="100">
        <f t="shared" ref="O27:O34" ca="1" si="1">K27-AF27</f>
        <v>210.28809795371765</v>
      </c>
      <c r="P27" s="101"/>
      <c r="Q27" s="101"/>
      <c r="R27" s="101"/>
      <c r="S27" s="101"/>
      <c r="T27" s="105">
        <f t="shared" ref="T27:T49" ca="1" si="2">K27-O27</f>
        <v>8.1902046282351648E-2</v>
      </c>
      <c r="U27" s="106"/>
      <c r="V27" s="106"/>
      <c r="W27" s="107"/>
      <c r="AC27" s="66">
        <v>210.37</v>
      </c>
      <c r="AD27" s="42">
        <v>0</v>
      </c>
      <c r="AF27" s="43">
        <f t="shared" ref="AF27:AF86" ca="1" si="3">RAND()*0.094</f>
        <v>8.1902046282340796E-2</v>
      </c>
      <c r="AG27">
        <v>2.5999999999999999E-3</v>
      </c>
      <c r="AI27" s="58"/>
      <c r="AK27" s="66">
        <v>210.37</v>
      </c>
      <c r="AL27" s="54"/>
      <c r="AM27" s="54"/>
      <c r="AN27" s="54"/>
      <c r="AO27" s="55"/>
    </row>
    <row r="28" spans="1:62" ht="15" x14ac:dyDescent="0.25">
      <c r="A28" s="92">
        <v>2</v>
      </c>
      <c r="B28" s="93"/>
      <c r="C28" s="94">
        <f t="shared" ref="C28:C58" si="4">C27+G28</f>
        <v>127400</v>
      </c>
      <c r="D28" s="95"/>
      <c r="E28" s="95"/>
      <c r="F28" s="96"/>
      <c r="G28" s="97">
        <f>AI28</f>
        <v>20</v>
      </c>
      <c r="H28" s="98"/>
      <c r="I28" s="98"/>
      <c r="J28" s="99"/>
      <c r="K28" s="100">
        <f t="shared" si="0"/>
        <v>210.59</v>
      </c>
      <c r="L28" s="101"/>
      <c r="M28" s="101"/>
      <c r="N28" s="102"/>
      <c r="O28" s="100">
        <f t="shared" ca="1" si="1"/>
        <v>210.51250186234307</v>
      </c>
      <c r="P28" s="101"/>
      <c r="Q28" s="101"/>
      <c r="R28" s="101"/>
      <c r="S28" s="101"/>
      <c r="T28" s="105">
        <f t="shared" ca="1" si="2"/>
        <v>7.7498137656931476E-2</v>
      </c>
      <c r="U28" s="106"/>
      <c r="V28" s="106"/>
      <c r="W28" s="107"/>
      <c r="AC28" s="65">
        <v>210.59</v>
      </c>
      <c r="AD28" s="42">
        <v>0</v>
      </c>
      <c r="AF28" s="43">
        <f t="shared" ca="1" si="3"/>
        <v>7.7498137656940358E-2</v>
      </c>
      <c r="AG28">
        <v>2.5999999999999999E-3</v>
      </c>
      <c r="AI28" s="64">
        <v>20</v>
      </c>
      <c r="AK28" s="65">
        <v>210.59</v>
      </c>
      <c r="AL28" s="54"/>
      <c r="AM28" s="61">
        <v>210.59</v>
      </c>
      <c r="AN28" s="61">
        <v>210.64</v>
      </c>
      <c r="AO28" s="61">
        <v>210.56</v>
      </c>
      <c r="AP28" s="61">
        <v>210.48</v>
      </c>
      <c r="AQ28" s="61">
        <v>210.26</v>
      </c>
      <c r="AR28" s="61">
        <v>209.88</v>
      </c>
      <c r="AS28" s="61">
        <v>209.54</v>
      </c>
      <c r="AT28" s="61">
        <v>208.92</v>
      </c>
      <c r="AU28" s="61">
        <v>208.47</v>
      </c>
      <c r="AV28" s="61">
        <v>208.12</v>
      </c>
      <c r="AW28" s="61">
        <v>207.85</v>
      </c>
      <c r="AX28" s="61">
        <v>208.74</v>
      </c>
      <c r="AY28" s="61">
        <v>209.11</v>
      </c>
      <c r="AZ28" s="61">
        <v>209.85</v>
      </c>
      <c r="BA28" s="61">
        <v>210.89</v>
      </c>
      <c r="BB28" s="61">
        <v>211.44</v>
      </c>
      <c r="BC28" s="61">
        <v>211.82</v>
      </c>
      <c r="BD28" s="61">
        <v>212.21</v>
      </c>
      <c r="BE28" s="61">
        <v>212.49</v>
      </c>
      <c r="BF28" s="61">
        <v>212.76</v>
      </c>
      <c r="BG28" s="61">
        <v>212.66</v>
      </c>
      <c r="BH28" s="61">
        <v>212.5</v>
      </c>
      <c r="BI28" s="61">
        <v>212.39</v>
      </c>
      <c r="BJ28" s="61">
        <v>212.24</v>
      </c>
    </row>
    <row r="29" spans="1:62" ht="15.75" x14ac:dyDescent="0.25">
      <c r="A29" s="92">
        <v>3</v>
      </c>
      <c r="B29" s="93"/>
      <c r="C29" s="94">
        <f t="shared" si="4"/>
        <v>127409</v>
      </c>
      <c r="D29" s="95"/>
      <c r="E29" s="95"/>
      <c r="F29" s="96"/>
      <c r="G29" s="97">
        <f t="shared" ref="G29:G34" si="5">AI29</f>
        <v>9</v>
      </c>
      <c r="H29" s="98"/>
      <c r="I29" s="98"/>
      <c r="J29" s="99"/>
      <c r="K29" s="100">
        <f t="shared" si="0"/>
        <v>210.64</v>
      </c>
      <c r="L29" s="101"/>
      <c r="M29" s="101"/>
      <c r="N29" s="102"/>
      <c r="O29" s="100">
        <f t="shared" ca="1" si="1"/>
        <v>210.60839904432478</v>
      </c>
      <c r="P29" s="101"/>
      <c r="Q29" s="101"/>
      <c r="R29" s="101"/>
      <c r="S29" s="101"/>
      <c r="T29" s="105">
        <f t="shared" ca="1" si="2"/>
        <v>3.1600955675202158E-2</v>
      </c>
      <c r="U29" s="106"/>
      <c r="V29" s="106"/>
      <c r="W29" s="107"/>
      <c r="AC29" s="65">
        <v>210.64</v>
      </c>
      <c r="AD29" s="42">
        <v>0</v>
      </c>
      <c r="AF29" s="43">
        <f t="shared" ca="1" si="3"/>
        <v>3.1600955675210776E-2</v>
      </c>
      <c r="AG29">
        <v>2.5999999999999999E-3</v>
      </c>
      <c r="AI29" s="64">
        <v>9</v>
      </c>
      <c r="AK29" s="65">
        <v>210.64</v>
      </c>
      <c r="AL29" s="54"/>
      <c r="AM29" s="54"/>
      <c r="AN29" s="54"/>
      <c r="AO29" s="55"/>
    </row>
    <row r="30" spans="1:62" ht="15" x14ac:dyDescent="0.25">
      <c r="A30" s="92">
        <v>4</v>
      </c>
      <c r="B30" s="93"/>
      <c r="C30" s="94">
        <f t="shared" si="4"/>
        <v>127428</v>
      </c>
      <c r="D30" s="95"/>
      <c r="E30" s="95"/>
      <c r="F30" s="96"/>
      <c r="G30" s="97">
        <f t="shared" si="5"/>
        <v>19</v>
      </c>
      <c r="H30" s="98"/>
      <c r="I30" s="98"/>
      <c r="J30" s="99"/>
      <c r="K30" s="100">
        <f t="shared" si="0"/>
        <v>210.6</v>
      </c>
      <c r="L30" s="101"/>
      <c r="M30" s="101"/>
      <c r="N30" s="102"/>
      <c r="O30" s="100">
        <f t="shared" ca="1" si="1"/>
        <v>210.56031450619278</v>
      </c>
      <c r="P30" s="101"/>
      <c r="Q30" s="101"/>
      <c r="R30" s="101"/>
      <c r="S30" s="101"/>
      <c r="T30" s="105">
        <f t="shared" ca="1" si="2"/>
        <v>3.9685493807212424E-2</v>
      </c>
      <c r="U30" s="106"/>
      <c r="V30" s="106"/>
      <c r="W30" s="107"/>
      <c r="AC30" s="65">
        <v>210.6</v>
      </c>
      <c r="AD30" s="42">
        <v>0</v>
      </c>
      <c r="AF30" s="43">
        <f t="shared" ca="1" si="3"/>
        <v>3.9685493807219689E-2</v>
      </c>
      <c r="AG30">
        <v>2.5999999999999999E-3</v>
      </c>
      <c r="AI30" s="64">
        <v>19</v>
      </c>
      <c r="AK30" s="65">
        <v>210.6</v>
      </c>
      <c r="AL30" s="54"/>
      <c r="AM30" s="63">
        <v>29</v>
      </c>
      <c r="AN30" s="63">
        <v>9</v>
      </c>
      <c r="AO30" s="63">
        <v>30</v>
      </c>
      <c r="AP30" s="63">
        <v>19</v>
      </c>
      <c r="AQ30" s="63">
        <v>10</v>
      </c>
      <c r="AR30" s="63">
        <v>17</v>
      </c>
      <c r="AS30" s="63">
        <v>15</v>
      </c>
      <c r="AT30" s="63">
        <v>28</v>
      </c>
      <c r="AU30" s="63">
        <v>20</v>
      </c>
      <c r="AV30" s="63">
        <v>16</v>
      </c>
      <c r="AW30" s="63">
        <v>12</v>
      </c>
      <c r="AX30" s="63">
        <v>24</v>
      </c>
      <c r="AY30" s="63">
        <v>10</v>
      </c>
      <c r="AZ30" s="63">
        <v>20</v>
      </c>
      <c r="BA30" s="63">
        <v>28</v>
      </c>
      <c r="BB30" s="63">
        <v>15</v>
      </c>
      <c r="BC30" s="63">
        <v>12</v>
      </c>
      <c r="BD30" s="63">
        <v>15</v>
      </c>
      <c r="BE30" s="63">
        <v>15</v>
      </c>
      <c r="BF30" s="63">
        <v>36</v>
      </c>
      <c r="BG30" s="63">
        <v>21</v>
      </c>
      <c r="BH30" s="63">
        <v>28</v>
      </c>
      <c r="BI30" s="63">
        <v>19</v>
      </c>
      <c r="BJ30" s="63">
        <v>25</v>
      </c>
    </row>
    <row r="31" spans="1:62" ht="15.75" x14ac:dyDescent="0.25">
      <c r="A31" s="92">
        <v>5</v>
      </c>
      <c r="B31" s="93"/>
      <c r="C31" s="94">
        <f t="shared" si="4"/>
        <v>127430</v>
      </c>
      <c r="D31" s="95"/>
      <c r="E31" s="95"/>
      <c r="F31" s="96"/>
      <c r="G31" s="97">
        <f t="shared" si="5"/>
        <v>2</v>
      </c>
      <c r="H31" s="98"/>
      <c r="I31" s="98"/>
      <c r="J31" s="99"/>
      <c r="K31" s="100">
        <f t="shared" si="0"/>
        <v>210.59199999999998</v>
      </c>
      <c r="L31" s="101"/>
      <c r="M31" s="101"/>
      <c r="N31" s="102"/>
      <c r="O31" s="100">
        <f t="shared" ca="1" si="1"/>
        <v>210.56378608091532</v>
      </c>
      <c r="P31" s="101"/>
      <c r="Q31" s="101"/>
      <c r="R31" s="101"/>
      <c r="S31" s="101"/>
      <c r="T31" s="105">
        <f t="shared" ca="1" si="2"/>
        <v>2.821391908466353E-2</v>
      </c>
      <c r="U31" s="106"/>
      <c r="V31" s="106"/>
      <c r="W31" s="107"/>
      <c r="AC31" s="65">
        <v>210.59199999999998</v>
      </c>
      <c r="AD31" s="42">
        <v>0</v>
      </c>
      <c r="AF31" s="43">
        <f t="shared" ca="1" si="3"/>
        <v>2.8213919084656477E-2</v>
      </c>
      <c r="AG31">
        <v>1E-3</v>
      </c>
      <c r="AI31" s="64">
        <v>2</v>
      </c>
      <c r="AK31" s="65">
        <v>210.59199999999998</v>
      </c>
      <c r="AL31" s="54"/>
      <c r="AM31" s="54"/>
      <c r="AN31" s="54"/>
      <c r="AO31" s="56"/>
    </row>
    <row r="32" spans="1:62" ht="15.75" x14ac:dyDescent="0.25">
      <c r="A32" s="92">
        <v>6</v>
      </c>
      <c r="B32" s="93"/>
      <c r="C32" s="94">
        <f t="shared" si="4"/>
        <v>127432</v>
      </c>
      <c r="D32" s="95"/>
      <c r="E32" s="95"/>
      <c r="F32" s="96"/>
      <c r="G32" s="97">
        <f t="shared" si="5"/>
        <v>2</v>
      </c>
      <c r="H32" s="98"/>
      <c r="I32" s="98"/>
      <c r="J32" s="99"/>
      <c r="K32" s="100">
        <f t="shared" si="0"/>
        <v>210.58399999999997</v>
      </c>
      <c r="L32" s="101"/>
      <c r="M32" s="101"/>
      <c r="N32" s="102"/>
      <c r="O32" s="100">
        <f t="shared" ca="1" si="1"/>
        <v>210.52604326654142</v>
      </c>
      <c r="P32" s="101"/>
      <c r="Q32" s="101"/>
      <c r="R32" s="101"/>
      <c r="S32" s="101"/>
      <c r="T32" s="105">
        <f t="shared" ca="1" si="2"/>
        <v>5.7956733458553344E-2</v>
      </c>
      <c r="U32" s="106"/>
      <c r="V32" s="106"/>
      <c r="W32" s="107"/>
      <c r="AC32" s="65">
        <v>210.58399999999997</v>
      </c>
      <c r="AD32" s="42">
        <v>0</v>
      </c>
      <c r="AF32" s="43">
        <f t="shared" ca="1" si="3"/>
        <v>5.7956733458551804E-2</v>
      </c>
      <c r="AG32">
        <v>1E-3</v>
      </c>
      <c r="AI32" s="64">
        <v>2</v>
      </c>
      <c r="AK32" s="65">
        <v>210.58399999999997</v>
      </c>
      <c r="AL32" s="54"/>
      <c r="AM32" s="54"/>
      <c r="AN32" s="54"/>
      <c r="AO32" s="56"/>
    </row>
    <row r="33" spans="1:41" ht="15.75" x14ac:dyDescent="0.25">
      <c r="A33" s="92">
        <v>7</v>
      </c>
      <c r="B33" s="93"/>
      <c r="C33" s="94">
        <f t="shared" si="4"/>
        <v>127434</v>
      </c>
      <c r="D33" s="95"/>
      <c r="E33" s="95"/>
      <c r="F33" s="96"/>
      <c r="G33" s="97">
        <f t="shared" si="5"/>
        <v>2</v>
      </c>
      <c r="H33" s="98"/>
      <c r="I33" s="98"/>
      <c r="J33" s="99"/>
      <c r="K33" s="100">
        <f t="shared" si="0"/>
        <v>210.57599999999996</v>
      </c>
      <c r="L33" s="101"/>
      <c r="M33" s="101"/>
      <c r="N33" s="102"/>
      <c r="O33" s="100">
        <f t="shared" ca="1" si="1"/>
        <v>210.51853940449749</v>
      </c>
      <c r="P33" s="101"/>
      <c r="Q33" s="101"/>
      <c r="R33" s="101"/>
      <c r="S33" s="101"/>
      <c r="T33" s="105">
        <f t="shared" ca="1" si="2"/>
        <v>5.7460595502476508E-2</v>
      </c>
      <c r="U33" s="106"/>
      <c r="V33" s="106"/>
      <c r="W33" s="107"/>
      <c r="AC33" s="65">
        <v>210.57599999999996</v>
      </c>
      <c r="AD33" s="42">
        <v>0</v>
      </c>
      <c r="AF33" s="43">
        <f t="shared" ca="1" si="3"/>
        <v>5.7460595502475571E-2</v>
      </c>
      <c r="AG33">
        <v>1E-3</v>
      </c>
      <c r="AI33" s="64">
        <v>2</v>
      </c>
      <c r="AK33" s="65">
        <v>210.57599999999996</v>
      </c>
      <c r="AL33" s="54"/>
      <c r="AM33" s="54"/>
      <c r="AN33" s="54"/>
      <c r="AO33" s="56"/>
    </row>
    <row r="34" spans="1:41" ht="15.75" x14ac:dyDescent="0.25">
      <c r="A34" s="92">
        <v>8</v>
      </c>
      <c r="B34" s="93"/>
      <c r="C34" s="94">
        <f t="shared" si="4"/>
        <v>127436</v>
      </c>
      <c r="D34" s="95"/>
      <c r="E34" s="95"/>
      <c r="F34" s="96"/>
      <c r="G34" s="97">
        <f t="shared" si="5"/>
        <v>2</v>
      </c>
      <c r="H34" s="98"/>
      <c r="I34" s="98"/>
      <c r="J34" s="99"/>
      <c r="K34" s="100">
        <f t="shared" si="0"/>
        <v>210.56799999999996</v>
      </c>
      <c r="L34" s="101"/>
      <c r="M34" s="101"/>
      <c r="N34" s="102"/>
      <c r="O34" s="100">
        <f t="shared" ca="1" si="1"/>
        <v>210.50590063079289</v>
      </c>
      <c r="P34" s="101"/>
      <c r="Q34" s="101"/>
      <c r="R34" s="101"/>
      <c r="S34" s="101"/>
      <c r="T34" s="105">
        <f t="shared" ca="1" si="2"/>
        <v>6.2099369207061272E-2</v>
      </c>
      <c r="U34" s="106"/>
      <c r="V34" s="106"/>
      <c r="W34" s="107"/>
      <c r="AC34" s="65">
        <v>210.56799999999996</v>
      </c>
      <c r="AD34" s="42">
        <v>0</v>
      </c>
      <c r="AF34" s="43">
        <f t="shared" ca="1" si="3"/>
        <v>6.2099369207071958E-2</v>
      </c>
      <c r="AG34">
        <v>1E-3</v>
      </c>
      <c r="AI34" s="64">
        <v>2</v>
      </c>
      <c r="AK34" s="65">
        <v>210.56799999999996</v>
      </c>
      <c r="AL34" s="54"/>
      <c r="AM34" s="54"/>
      <c r="AN34" s="54"/>
      <c r="AO34" s="56"/>
    </row>
    <row r="35" spans="1:41" ht="15.75" x14ac:dyDescent="0.25">
      <c r="A35" s="92">
        <v>9</v>
      </c>
      <c r="B35" s="93"/>
      <c r="C35" s="94">
        <f>C34+G35</f>
        <v>127438</v>
      </c>
      <c r="D35" s="95"/>
      <c r="E35" s="95"/>
      <c r="F35" s="96"/>
      <c r="G35" s="97">
        <f t="shared" ref="G35:G58" si="6">AI35</f>
        <v>2</v>
      </c>
      <c r="H35" s="98"/>
      <c r="I35" s="98"/>
      <c r="J35" s="99"/>
      <c r="K35" s="100">
        <f t="shared" ref="K35:K58" si="7">AC35-AD35</f>
        <v>210.55999999999995</v>
      </c>
      <c r="L35" s="101"/>
      <c r="M35" s="101"/>
      <c r="N35" s="102"/>
      <c r="O35" s="100">
        <f t="shared" ref="O35:O66" ca="1" si="8">K35-AF35</f>
        <v>210.48299806770362</v>
      </c>
      <c r="P35" s="101"/>
      <c r="Q35" s="101"/>
      <c r="R35" s="101"/>
      <c r="S35" s="101"/>
      <c r="T35" s="105">
        <f t="shared" ca="1" si="2"/>
        <v>7.7001932296326459E-2</v>
      </c>
      <c r="U35" s="106"/>
      <c r="V35" s="106"/>
      <c r="W35" s="107"/>
      <c r="AC35" s="65">
        <v>210.55999999999995</v>
      </c>
      <c r="AD35" s="42">
        <v>0</v>
      </c>
      <c r="AF35" s="43">
        <f t="shared" ca="1" si="3"/>
        <v>7.7001932296324752E-2</v>
      </c>
      <c r="AG35">
        <v>1E-3</v>
      </c>
      <c r="AI35" s="64">
        <v>2</v>
      </c>
      <c r="AK35" s="65">
        <v>210.55999999999995</v>
      </c>
      <c r="AL35" s="54"/>
      <c r="AM35" s="54"/>
      <c r="AN35" s="54"/>
      <c r="AO35" s="56"/>
    </row>
    <row r="36" spans="1:41" ht="15.75" x14ac:dyDescent="0.25">
      <c r="A36" s="92">
        <v>10</v>
      </c>
      <c r="B36" s="93"/>
      <c r="C36" s="94">
        <f t="shared" si="4"/>
        <v>127440</v>
      </c>
      <c r="D36" s="95"/>
      <c r="E36" s="95"/>
      <c r="F36" s="96"/>
      <c r="G36" s="97">
        <f t="shared" si="6"/>
        <v>2</v>
      </c>
      <c r="H36" s="98"/>
      <c r="I36" s="98"/>
      <c r="J36" s="99"/>
      <c r="K36" s="100">
        <f t="shared" si="7"/>
        <v>210.55199999999994</v>
      </c>
      <c r="L36" s="101"/>
      <c r="M36" s="101"/>
      <c r="N36" s="102"/>
      <c r="O36" s="100">
        <f t="shared" ca="1" si="8"/>
        <v>210.53438067629216</v>
      </c>
      <c r="P36" s="101"/>
      <c r="Q36" s="101"/>
      <c r="R36" s="101"/>
      <c r="S36" s="101"/>
      <c r="T36" s="105">
        <f t="shared" ca="1" si="2"/>
        <v>1.7619323707776857E-2</v>
      </c>
      <c r="U36" s="106"/>
      <c r="V36" s="106"/>
      <c r="W36" s="107"/>
      <c r="AC36" s="65">
        <v>210.55199999999994</v>
      </c>
      <c r="AD36" s="42">
        <v>0</v>
      </c>
      <c r="AF36" s="43">
        <f t="shared" ca="1" si="3"/>
        <v>1.7619323707786183E-2</v>
      </c>
      <c r="AG36">
        <v>1E-3</v>
      </c>
      <c r="AI36" s="64">
        <v>2</v>
      </c>
      <c r="AK36" s="65">
        <v>210.55199999999994</v>
      </c>
      <c r="AL36" s="54"/>
      <c r="AM36" s="54"/>
      <c r="AN36" s="54"/>
      <c r="AO36" s="56"/>
    </row>
    <row r="37" spans="1:41" ht="15.75" x14ac:dyDescent="0.25">
      <c r="A37" s="92">
        <v>11</v>
      </c>
      <c r="B37" s="93"/>
      <c r="C37" s="94">
        <f t="shared" si="4"/>
        <v>127442</v>
      </c>
      <c r="D37" s="95"/>
      <c r="E37" s="95"/>
      <c r="F37" s="96"/>
      <c r="G37" s="97">
        <f t="shared" si="6"/>
        <v>2</v>
      </c>
      <c r="H37" s="98"/>
      <c r="I37" s="98"/>
      <c r="J37" s="99"/>
      <c r="K37" s="100">
        <f t="shared" si="7"/>
        <v>210.54399999999993</v>
      </c>
      <c r="L37" s="101"/>
      <c r="M37" s="101"/>
      <c r="N37" s="102"/>
      <c r="O37" s="100">
        <f t="shared" ca="1" si="8"/>
        <v>210.53773844365475</v>
      </c>
      <c r="P37" s="101"/>
      <c r="Q37" s="101"/>
      <c r="R37" s="101"/>
      <c r="S37" s="101"/>
      <c r="T37" s="105">
        <f t="shared" ca="1" si="2"/>
        <v>6.2615563451799972E-3</v>
      </c>
      <c r="U37" s="106"/>
      <c r="V37" s="106"/>
      <c r="W37" s="107"/>
      <c r="AC37" s="65">
        <v>210.54399999999993</v>
      </c>
      <c r="AD37" s="42">
        <v>0</v>
      </c>
      <c r="AF37" s="43">
        <f t="shared" ca="1" si="3"/>
        <v>6.2615563451739872E-3</v>
      </c>
      <c r="AG37">
        <v>1E-3</v>
      </c>
      <c r="AI37" s="64">
        <v>2</v>
      </c>
      <c r="AK37" s="65">
        <v>210.54399999999993</v>
      </c>
      <c r="AL37" s="54"/>
      <c r="AM37" s="54"/>
      <c r="AN37" s="54"/>
      <c r="AO37" s="56"/>
    </row>
    <row r="38" spans="1:41" ht="15.75" x14ac:dyDescent="0.25">
      <c r="A38" s="92">
        <v>12</v>
      </c>
      <c r="B38" s="93"/>
      <c r="C38" s="94">
        <f t="shared" si="4"/>
        <v>127444</v>
      </c>
      <c r="D38" s="95"/>
      <c r="E38" s="95"/>
      <c r="F38" s="96"/>
      <c r="G38" s="97">
        <f t="shared" si="6"/>
        <v>2</v>
      </c>
      <c r="H38" s="98"/>
      <c r="I38" s="98"/>
      <c r="J38" s="99"/>
      <c r="K38" s="100">
        <f t="shared" si="7"/>
        <v>210.53599999999992</v>
      </c>
      <c r="L38" s="101"/>
      <c r="M38" s="101"/>
      <c r="N38" s="102"/>
      <c r="O38" s="100">
        <f t="shared" ca="1" si="8"/>
        <v>210.53411502336724</v>
      </c>
      <c r="P38" s="101"/>
      <c r="Q38" s="101"/>
      <c r="R38" s="101"/>
      <c r="S38" s="101"/>
      <c r="T38" s="105">
        <f t="shared" ca="1" si="2"/>
        <v>1.8849766326809458E-3</v>
      </c>
      <c r="U38" s="106"/>
      <c r="V38" s="106"/>
      <c r="W38" s="107"/>
      <c r="AC38" s="65">
        <v>210.53599999999992</v>
      </c>
      <c r="AD38" s="42">
        <v>0</v>
      </c>
      <c r="AF38" s="43">
        <f t="shared" ca="1" si="3"/>
        <v>1.8849766326706036E-3</v>
      </c>
      <c r="AG38">
        <v>1E-3</v>
      </c>
      <c r="AI38" s="64">
        <v>2</v>
      </c>
      <c r="AK38" s="65">
        <v>210.53599999999992</v>
      </c>
      <c r="AL38" s="54"/>
      <c r="AM38" s="54"/>
      <c r="AN38" s="54"/>
      <c r="AO38" s="56"/>
    </row>
    <row r="39" spans="1:41" ht="15.75" x14ac:dyDescent="0.25">
      <c r="A39" s="92">
        <v>13</v>
      </c>
      <c r="B39" s="93"/>
      <c r="C39" s="94">
        <f t="shared" si="4"/>
        <v>127446</v>
      </c>
      <c r="D39" s="95"/>
      <c r="E39" s="95"/>
      <c r="F39" s="96"/>
      <c r="G39" s="97">
        <f t="shared" si="6"/>
        <v>2</v>
      </c>
      <c r="H39" s="98"/>
      <c r="I39" s="98"/>
      <c r="J39" s="99"/>
      <c r="K39" s="100">
        <f t="shared" si="7"/>
        <v>210.52799999999991</v>
      </c>
      <c r="L39" s="101"/>
      <c r="M39" s="101"/>
      <c r="N39" s="102"/>
      <c r="O39" s="100">
        <f t="shared" ca="1" si="8"/>
        <v>210.47993956785587</v>
      </c>
      <c r="P39" s="101"/>
      <c r="Q39" s="101"/>
      <c r="R39" s="101"/>
      <c r="S39" s="101"/>
      <c r="T39" s="105">
        <f t="shared" ca="1" si="2"/>
        <v>4.8060432144040988E-2</v>
      </c>
      <c r="U39" s="106"/>
      <c r="V39" s="106"/>
      <c r="W39" s="107"/>
      <c r="AC39" s="65">
        <v>210.52799999999991</v>
      </c>
      <c r="AD39" s="42">
        <v>0</v>
      </c>
      <c r="AF39" s="43">
        <f t="shared" ca="1" si="3"/>
        <v>4.8060432144034784E-2</v>
      </c>
      <c r="AG39">
        <v>1E-3</v>
      </c>
      <c r="AI39" s="64">
        <v>2</v>
      </c>
      <c r="AK39" s="65">
        <v>210.52799999999991</v>
      </c>
      <c r="AL39" s="54"/>
      <c r="AM39" s="54"/>
      <c r="AN39" s="54"/>
      <c r="AO39" s="56"/>
    </row>
    <row r="40" spans="1:41" ht="15.75" x14ac:dyDescent="0.25">
      <c r="A40" s="92">
        <v>14</v>
      </c>
      <c r="B40" s="93"/>
      <c r="C40" s="94">
        <f t="shared" si="4"/>
        <v>127448</v>
      </c>
      <c r="D40" s="95"/>
      <c r="E40" s="95"/>
      <c r="F40" s="96"/>
      <c r="G40" s="97">
        <f t="shared" si="6"/>
        <v>2</v>
      </c>
      <c r="H40" s="98"/>
      <c r="I40" s="98"/>
      <c r="J40" s="99"/>
      <c r="K40" s="100">
        <f t="shared" si="7"/>
        <v>210.5199999999999</v>
      </c>
      <c r="L40" s="101"/>
      <c r="M40" s="101"/>
      <c r="N40" s="102"/>
      <c r="O40" s="100">
        <f t="shared" ca="1" si="8"/>
        <v>210.44337161210495</v>
      </c>
      <c r="P40" s="101"/>
      <c r="Q40" s="101"/>
      <c r="R40" s="101"/>
      <c r="S40" s="101"/>
      <c r="T40" s="105">
        <f t="shared" ca="1" si="2"/>
        <v>7.6628387894942307E-2</v>
      </c>
      <c r="U40" s="106"/>
      <c r="V40" s="106"/>
      <c r="W40" s="107"/>
      <c r="AC40" s="65">
        <v>210.5199999999999</v>
      </c>
      <c r="AD40" s="42">
        <v>0</v>
      </c>
      <c r="AF40" s="43">
        <f t="shared" ca="1" si="3"/>
        <v>7.6628387894938949E-2</v>
      </c>
      <c r="AG40">
        <v>1E-3</v>
      </c>
      <c r="AI40" s="64">
        <v>2</v>
      </c>
      <c r="AK40" s="65">
        <v>210.5199999999999</v>
      </c>
      <c r="AL40" s="54"/>
      <c r="AM40" s="54"/>
      <c r="AN40" s="54"/>
      <c r="AO40" s="56"/>
    </row>
    <row r="41" spans="1:41" ht="15.75" x14ac:dyDescent="0.25">
      <c r="A41" s="92">
        <v>15</v>
      </c>
      <c r="B41" s="93"/>
      <c r="C41" s="94">
        <f t="shared" si="4"/>
        <v>127450</v>
      </c>
      <c r="D41" s="95"/>
      <c r="E41" s="95"/>
      <c r="F41" s="96"/>
      <c r="G41" s="97">
        <f t="shared" si="6"/>
        <v>2</v>
      </c>
      <c r="H41" s="98"/>
      <c r="I41" s="98"/>
      <c r="J41" s="99"/>
      <c r="K41" s="100">
        <f t="shared" si="7"/>
        <v>210.51199999999989</v>
      </c>
      <c r="L41" s="101"/>
      <c r="M41" s="101"/>
      <c r="N41" s="102"/>
      <c r="O41" s="100">
        <f t="shared" ca="1" si="8"/>
        <v>210.44300099779147</v>
      </c>
      <c r="P41" s="101"/>
      <c r="Q41" s="101"/>
      <c r="R41" s="101"/>
      <c r="S41" s="101"/>
      <c r="T41" s="105">
        <f t="shared" ca="1" si="2"/>
        <v>6.8999002208414595E-2</v>
      </c>
      <c r="U41" s="106"/>
      <c r="V41" s="106"/>
      <c r="W41" s="107"/>
      <c r="AC41" s="65">
        <v>210.51199999999989</v>
      </c>
      <c r="AD41" s="42">
        <v>0</v>
      </c>
      <c r="AF41" s="43">
        <f t="shared" ca="1" si="3"/>
        <v>6.8999002208408891E-2</v>
      </c>
      <c r="AG41">
        <v>1E-3</v>
      </c>
      <c r="AI41" s="64">
        <v>2</v>
      </c>
      <c r="AK41" s="65">
        <v>210.51199999999989</v>
      </c>
      <c r="AL41" s="54"/>
      <c r="AM41" s="54"/>
      <c r="AN41" s="54"/>
      <c r="AO41" s="56"/>
    </row>
    <row r="42" spans="1:41" ht="15.75" x14ac:dyDescent="0.25">
      <c r="A42" s="92">
        <v>16</v>
      </c>
      <c r="B42" s="93"/>
      <c r="C42" s="94">
        <f t="shared" si="4"/>
        <v>127452</v>
      </c>
      <c r="D42" s="95"/>
      <c r="E42" s="95"/>
      <c r="F42" s="96"/>
      <c r="G42" s="97">
        <f t="shared" si="6"/>
        <v>2</v>
      </c>
      <c r="H42" s="98"/>
      <c r="I42" s="98"/>
      <c r="J42" s="99"/>
      <c r="K42" s="100">
        <f t="shared" si="7"/>
        <v>210.50399999999988</v>
      </c>
      <c r="L42" s="101"/>
      <c r="M42" s="101"/>
      <c r="N42" s="102"/>
      <c r="O42" s="100">
        <f t="shared" ca="1" si="8"/>
        <v>210.45754388418678</v>
      </c>
      <c r="P42" s="101"/>
      <c r="Q42" s="101"/>
      <c r="R42" s="101"/>
      <c r="S42" s="101"/>
      <c r="T42" s="105">
        <f t="shared" ca="1" si="2"/>
        <v>4.6456115813100496E-2</v>
      </c>
      <c r="U42" s="106"/>
      <c r="V42" s="106"/>
      <c r="W42" s="107"/>
      <c r="AC42" s="65">
        <v>210.50399999999988</v>
      </c>
      <c r="AD42" s="42">
        <v>0</v>
      </c>
      <c r="AF42" s="43">
        <f t="shared" ca="1" si="3"/>
        <v>4.6456115813100864E-2</v>
      </c>
      <c r="AG42">
        <v>1E-3</v>
      </c>
      <c r="AI42" s="64">
        <v>2</v>
      </c>
      <c r="AK42" s="65">
        <v>210.50399999999988</v>
      </c>
      <c r="AL42" s="54"/>
      <c r="AM42" s="54"/>
      <c r="AN42" s="54"/>
      <c r="AO42" s="56"/>
    </row>
    <row r="43" spans="1:41" ht="15.75" x14ac:dyDescent="0.25">
      <c r="A43" s="92">
        <v>17</v>
      </c>
      <c r="B43" s="93"/>
      <c r="C43" s="94">
        <f t="shared" si="4"/>
        <v>127454</v>
      </c>
      <c r="D43" s="95"/>
      <c r="E43" s="95"/>
      <c r="F43" s="96"/>
      <c r="G43" s="97">
        <f t="shared" si="6"/>
        <v>2</v>
      </c>
      <c r="H43" s="98"/>
      <c r="I43" s="98"/>
      <c r="J43" s="99"/>
      <c r="K43" s="100">
        <f t="shared" si="7"/>
        <v>210.49599999999987</v>
      </c>
      <c r="L43" s="101"/>
      <c r="M43" s="101"/>
      <c r="N43" s="102"/>
      <c r="O43" s="100">
        <f t="shared" ca="1" si="8"/>
        <v>210.46807525308503</v>
      </c>
      <c r="P43" s="101"/>
      <c r="Q43" s="101"/>
      <c r="R43" s="101"/>
      <c r="S43" s="101"/>
      <c r="T43" s="105">
        <f t="shared" ca="1" si="2"/>
        <v>2.7924746914834486E-2</v>
      </c>
      <c r="U43" s="106"/>
      <c r="V43" s="106"/>
      <c r="W43" s="107"/>
      <c r="AC43" s="65">
        <v>210.49599999999987</v>
      </c>
      <c r="AD43" s="42">
        <v>0</v>
      </c>
      <c r="AF43" s="43">
        <f t="shared" ca="1" si="3"/>
        <v>2.7924746914822961E-2</v>
      </c>
      <c r="AG43">
        <v>1E-3</v>
      </c>
      <c r="AI43" s="64">
        <v>2</v>
      </c>
      <c r="AK43" s="65">
        <v>210.49599999999987</v>
      </c>
      <c r="AL43" s="54"/>
      <c r="AM43" s="54"/>
      <c r="AN43" s="54"/>
      <c r="AO43" s="56"/>
    </row>
    <row r="44" spans="1:41" ht="15.75" x14ac:dyDescent="0.25">
      <c r="A44" s="92">
        <v>18</v>
      </c>
      <c r="B44" s="93"/>
      <c r="C44" s="94">
        <f t="shared" si="4"/>
        <v>127456</v>
      </c>
      <c r="D44" s="95"/>
      <c r="E44" s="95"/>
      <c r="F44" s="96"/>
      <c r="G44" s="97">
        <f t="shared" si="6"/>
        <v>2</v>
      </c>
      <c r="H44" s="98"/>
      <c r="I44" s="98"/>
      <c r="J44" s="99"/>
      <c r="K44" s="100">
        <f t="shared" si="7"/>
        <v>210.48799999999986</v>
      </c>
      <c r="L44" s="101"/>
      <c r="M44" s="101"/>
      <c r="N44" s="102"/>
      <c r="O44" s="100">
        <f t="shared" ca="1" si="8"/>
        <v>210.48172360968547</v>
      </c>
      <c r="P44" s="101"/>
      <c r="Q44" s="101"/>
      <c r="R44" s="101"/>
      <c r="S44" s="101"/>
      <c r="T44" s="105">
        <f t="shared" ca="1" si="2"/>
        <v>6.2763903143832067E-3</v>
      </c>
      <c r="U44" s="106"/>
      <c r="V44" s="106"/>
      <c r="W44" s="107"/>
      <c r="AC44" s="65">
        <v>210.48799999999986</v>
      </c>
      <c r="AD44" s="42">
        <v>0</v>
      </c>
      <c r="AF44" s="43">
        <f t="shared" ca="1" si="3"/>
        <v>6.276390314383244E-3</v>
      </c>
      <c r="AG44">
        <v>2E-3</v>
      </c>
      <c r="AI44" s="64">
        <v>2</v>
      </c>
      <c r="AK44" s="65">
        <v>210.48799999999986</v>
      </c>
      <c r="AL44" s="54"/>
      <c r="AM44" s="54"/>
      <c r="AN44" s="54"/>
      <c r="AO44" s="56"/>
    </row>
    <row r="45" spans="1:41" ht="15.75" x14ac:dyDescent="0.25">
      <c r="A45" s="92">
        <v>19</v>
      </c>
      <c r="B45" s="93"/>
      <c r="C45" s="94">
        <f t="shared" si="4"/>
        <v>127458</v>
      </c>
      <c r="D45" s="95"/>
      <c r="E45" s="95"/>
      <c r="F45" s="96"/>
      <c r="G45" s="97">
        <f t="shared" si="6"/>
        <v>2</v>
      </c>
      <c r="H45" s="98"/>
      <c r="I45" s="98"/>
      <c r="J45" s="99"/>
      <c r="K45" s="100">
        <f t="shared" si="7"/>
        <v>210.48</v>
      </c>
      <c r="L45" s="101"/>
      <c r="M45" s="101"/>
      <c r="N45" s="102"/>
      <c r="O45" s="100">
        <f t="shared" ca="1" si="8"/>
        <v>210.44884114446032</v>
      </c>
      <c r="P45" s="101"/>
      <c r="Q45" s="101"/>
      <c r="R45" s="101"/>
      <c r="S45" s="101"/>
      <c r="T45" s="105">
        <f t="shared" ca="1" si="2"/>
        <v>3.1158855539672459E-2</v>
      </c>
      <c r="U45" s="106"/>
      <c r="V45" s="106"/>
      <c r="W45" s="107"/>
      <c r="AC45" s="65">
        <v>210.48</v>
      </c>
      <c r="AD45" s="42">
        <v>0</v>
      </c>
      <c r="AF45" s="43">
        <f t="shared" ca="1" si="3"/>
        <v>3.1158855539681677E-2</v>
      </c>
      <c r="AG45">
        <v>2E-3</v>
      </c>
      <c r="AI45" s="64">
        <v>2</v>
      </c>
      <c r="AK45" s="65">
        <v>210.48</v>
      </c>
      <c r="AL45" s="54"/>
      <c r="AM45" s="54"/>
      <c r="AN45" s="54"/>
      <c r="AO45" s="56"/>
    </row>
    <row r="46" spans="1:41" ht="15.75" x14ac:dyDescent="0.25">
      <c r="A46" s="92">
        <v>20</v>
      </c>
      <c r="B46" s="93"/>
      <c r="C46" s="94">
        <f t="shared" si="4"/>
        <v>127460</v>
      </c>
      <c r="D46" s="95"/>
      <c r="E46" s="95"/>
      <c r="F46" s="96"/>
      <c r="G46" s="97">
        <f t="shared" si="6"/>
        <v>2</v>
      </c>
      <c r="H46" s="98"/>
      <c r="I46" s="98"/>
      <c r="J46" s="99"/>
      <c r="K46" s="100">
        <f t="shared" si="7"/>
        <v>210.43599999999998</v>
      </c>
      <c r="L46" s="101"/>
      <c r="M46" s="101"/>
      <c r="N46" s="102"/>
      <c r="O46" s="100">
        <f t="shared" ca="1" si="8"/>
        <v>210.38425911044843</v>
      </c>
      <c r="P46" s="101"/>
      <c r="Q46" s="101"/>
      <c r="R46" s="101"/>
      <c r="S46" s="101"/>
      <c r="T46" s="105">
        <f t="shared" ca="1" si="2"/>
        <v>5.1740889551552982E-2</v>
      </c>
      <c r="U46" s="106"/>
      <c r="V46" s="106"/>
      <c r="W46" s="107"/>
      <c r="AC46" s="65">
        <v>210.43599999999998</v>
      </c>
      <c r="AD46" s="42">
        <v>0</v>
      </c>
      <c r="AF46" s="43">
        <f t="shared" ca="1" si="3"/>
        <v>5.1740889551546147E-2</v>
      </c>
      <c r="AG46">
        <v>2E-3</v>
      </c>
      <c r="AI46" s="64">
        <v>2</v>
      </c>
      <c r="AK46" s="65">
        <v>210.43599999999998</v>
      </c>
      <c r="AL46" s="54"/>
      <c r="AM46" s="54"/>
      <c r="AN46" s="54"/>
      <c r="AO46" s="56"/>
    </row>
    <row r="47" spans="1:41" ht="15.75" x14ac:dyDescent="0.25">
      <c r="A47" s="92">
        <v>21</v>
      </c>
      <c r="B47" s="93"/>
      <c r="C47" s="94">
        <f t="shared" si="4"/>
        <v>127462</v>
      </c>
      <c r="D47" s="95"/>
      <c r="E47" s="95"/>
      <c r="F47" s="96"/>
      <c r="G47" s="97">
        <f t="shared" si="6"/>
        <v>2</v>
      </c>
      <c r="H47" s="98"/>
      <c r="I47" s="98"/>
      <c r="J47" s="99"/>
      <c r="K47" s="100">
        <f t="shared" si="7"/>
        <v>210.39199999999997</v>
      </c>
      <c r="L47" s="101"/>
      <c r="M47" s="101"/>
      <c r="N47" s="102"/>
      <c r="O47" s="100">
        <f t="shared" ca="1" si="8"/>
        <v>210.32187958540032</v>
      </c>
      <c r="P47" s="101"/>
      <c r="Q47" s="101"/>
      <c r="R47" s="101"/>
      <c r="S47" s="101"/>
      <c r="T47" s="105">
        <f t="shared" ca="1" si="2"/>
        <v>7.01204145996428E-2</v>
      </c>
      <c r="U47" s="106"/>
      <c r="V47" s="106"/>
      <c r="W47" s="107"/>
      <c r="AC47" s="65">
        <v>210.39199999999997</v>
      </c>
      <c r="AD47" s="42">
        <v>0</v>
      </c>
      <c r="AF47" s="43">
        <f t="shared" ca="1" si="3"/>
        <v>7.012041459962963E-2</v>
      </c>
      <c r="AG47">
        <v>2E-3</v>
      </c>
      <c r="AI47" s="64">
        <v>2</v>
      </c>
      <c r="AK47" s="65">
        <v>210.39199999999997</v>
      </c>
      <c r="AL47" s="54"/>
      <c r="AM47" s="54"/>
      <c r="AN47" s="54"/>
      <c r="AO47" s="56"/>
    </row>
    <row r="48" spans="1:41" ht="15.75" x14ac:dyDescent="0.25">
      <c r="A48" s="92">
        <v>22</v>
      </c>
      <c r="B48" s="93"/>
      <c r="C48" s="94">
        <f t="shared" si="4"/>
        <v>127464</v>
      </c>
      <c r="D48" s="95"/>
      <c r="E48" s="95"/>
      <c r="F48" s="96"/>
      <c r="G48" s="97">
        <f t="shared" si="6"/>
        <v>2</v>
      </c>
      <c r="H48" s="98"/>
      <c r="I48" s="98"/>
      <c r="J48" s="99"/>
      <c r="K48" s="100">
        <f t="shared" si="7"/>
        <v>210.34799999999996</v>
      </c>
      <c r="L48" s="101"/>
      <c r="M48" s="101"/>
      <c r="N48" s="102"/>
      <c r="O48" s="100">
        <f t="shared" ca="1" si="8"/>
        <v>210.33421954583531</v>
      </c>
      <c r="P48" s="101"/>
      <c r="Q48" s="101"/>
      <c r="R48" s="101"/>
      <c r="S48" s="101"/>
      <c r="T48" s="105">
        <f t="shared" ca="1" si="2"/>
        <v>1.3780454164646017E-2</v>
      </c>
      <c r="U48" s="106"/>
      <c r="V48" s="106"/>
      <c r="W48" s="107"/>
      <c r="AC48" s="65">
        <v>210.34799999999996</v>
      </c>
      <c r="AD48" s="42">
        <v>0</v>
      </c>
      <c r="AF48" s="43">
        <f t="shared" ca="1" si="3"/>
        <v>1.3780454164633643E-2</v>
      </c>
      <c r="AG48">
        <v>2E-3</v>
      </c>
      <c r="AI48" s="64">
        <v>2</v>
      </c>
      <c r="AK48" s="65">
        <v>210.34799999999996</v>
      </c>
      <c r="AL48" s="54"/>
      <c r="AM48" s="54"/>
      <c r="AN48" s="54"/>
      <c r="AO48" s="56"/>
    </row>
    <row r="49" spans="1:41" ht="15.75" x14ac:dyDescent="0.25">
      <c r="A49" s="92">
        <v>23</v>
      </c>
      <c r="B49" s="93"/>
      <c r="C49" s="94">
        <f t="shared" si="4"/>
        <v>127466</v>
      </c>
      <c r="D49" s="95"/>
      <c r="E49" s="95"/>
      <c r="F49" s="96"/>
      <c r="G49" s="97">
        <f t="shared" si="6"/>
        <v>2</v>
      </c>
      <c r="H49" s="98"/>
      <c r="I49" s="98"/>
      <c r="J49" s="99"/>
      <c r="K49" s="100">
        <f t="shared" si="7"/>
        <v>210.30399999999995</v>
      </c>
      <c r="L49" s="101"/>
      <c r="M49" s="101"/>
      <c r="N49" s="102"/>
      <c r="O49" s="100">
        <f t="shared" ca="1" si="8"/>
        <v>210.22816735225402</v>
      </c>
      <c r="P49" s="101"/>
      <c r="Q49" s="101"/>
      <c r="R49" s="101"/>
      <c r="S49" s="101"/>
      <c r="T49" s="105">
        <f t="shared" ca="1" si="2"/>
        <v>7.5832647745926351E-2</v>
      </c>
      <c r="U49" s="106"/>
      <c r="V49" s="106"/>
      <c r="W49" s="107"/>
      <c r="AC49" s="65">
        <v>210.30399999999995</v>
      </c>
      <c r="AD49" s="42">
        <v>0</v>
      </c>
      <c r="AF49" s="43">
        <f t="shared" ca="1" si="3"/>
        <v>7.5832647745924284E-2</v>
      </c>
      <c r="AG49">
        <v>2E-3</v>
      </c>
      <c r="AI49" s="64">
        <v>2</v>
      </c>
      <c r="AK49" s="65">
        <v>210.30399999999995</v>
      </c>
      <c r="AL49" s="54"/>
      <c r="AM49" s="54"/>
      <c r="AN49" s="54"/>
      <c r="AO49" s="56"/>
    </row>
    <row r="50" spans="1:41" ht="15.75" x14ac:dyDescent="0.25">
      <c r="A50" s="92">
        <v>24</v>
      </c>
      <c r="B50" s="93"/>
      <c r="C50" s="94">
        <f t="shared" si="4"/>
        <v>127468</v>
      </c>
      <c r="D50" s="95"/>
      <c r="E50" s="95"/>
      <c r="F50" s="96"/>
      <c r="G50" s="97">
        <f t="shared" si="6"/>
        <v>2</v>
      </c>
      <c r="H50" s="98"/>
      <c r="I50" s="98"/>
      <c r="J50" s="99"/>
      <c r="K50" s="100">
        <f t="shared" si="7"/>
        <v>210.25999999999993</v>
      </c>
      <c r="L50" s="101"/>
      <c r="M50" s="101"/>
      <c r="N50" s="102"/>
      <c r="O50" s="100">
        <f t="shared" ca="1" si="8"/>
        <v>210.20755881660764</v>
      </c>
      <c r="P50" s="101"/>
      <c r="Q50" s="101"/>
      <c r="R50" s="101"/>
      <c r="S50" s="101"/>
      <c r="T50" s="105">
        <f t="shared" ref="T50:T86" ca="1" si="9">K50-O50</f>
        <v>5.2441183392289759E-2</v>
      </c>
      <c r="U50" s="106"/>
      <c r="V50" s="106"/>
      <c r="W50" s="107"/>
      <c r="AC50" s="65">
        <v>210.25999999999993</v>
      </c>
      <c r="AD50" s="42">
        <v>0</v>
      </c>
      <c r="AF50" s="43">
        <f t="shared" ca="1" si="3"/>
        <v>5.2441183392297336E-2</v>
      </c>
      <c r="AG50">
        <v>2E-3</v>
      </c>
      <c r="AI50" s="64">
        <v>2</v>
      </c>
      <c r="AK50" s="65">
        <v>210.25999999999993</v>
      </c>
      <c r="AL50" s="54"/>
      <c r="AM50" s="54"/>
      <c r="AN50" s="54"/>
      <c r="AO50" s="56"/>
    </row>
    <row r="51" spans="1:41" ht="15.75" x14ac:dyDescent="0.25">
      <c r="A51" s="92">
        <v>25</v>
      </c>
      <c r="B51" s="93"/>
      <c r="C51" s="94">
        <f t="shared" si="4"/>
        <v>127470</v>
      </c>
      <c r="D51" s="95"/>
      <c r="E51" s="95"/>
      <c r="F51" s="96"/>
      <c r="G51" s="97">
        <f t="shared" si="6"/>
        <v>2</v>
      </c>
      <c r="H51" s="98"/>
      <c r="I51" s="98"/>
      <c r="J51" s="99"/>
      <c r="K51" s="100">
        <f t="shared" si="7"/>
        <v>210.21599999999992</v>
      </c>
      <c r="L51" s="101"/>
      <c r="M51" s="101"/>
      <c r="N51" s="102"/>
      <c r="O51" s="100">
        <f t="shared" ca="1" si="8"/>
        <v>210.14217986384651</v>
      </c>
      <c r="P51" s="101"/>
      <c r="Q51" s="101"/>
      <c r="R51" s="101"/>
      <c r="S51" s="101"/>
      <c r="T51" s="105">
        <f t="shared" ca="1" si="9"/>
        <v>7.3820136153415206E-2</v>
      </c>
      <c r="U51" s="106"/>
      <c r="V51" s="106"/>
      <c r="W51" s="107"/>
      <c r="AC51" s="65">
        <v>210.21599999999992</v>
      </c>
      <c r="AD51" s="42">
        <v>0</v>
      </c>
      <c r="AF51" s="43">
        <f t="shared" ca="1" si="3"/>
        <v>7.3820136153428806E-2</v>
      </c>
      <c r="AG51">
        <v>2E-3</v>
      </c>
      <c r="AI51" s="64">
        <v>2</v>
      </c>
      <c r="AK51" s="65">
        <v>210.21599999999992</v>
      </c>
      <c r="AL51" s="62"/>
      <c r="AM51" s="54"/>
      <c r="AN51" s="54"/>
      <c r="AO51" s="56"/>
    </row>
    <row r="52" spans="1:41" ht="15.75" x14ac:dyDescent="0.25">
      <c r="A52" s="92">
        <v>26</v>
      </c>
      <c r="B52" s="93"/>
      <c r="C52" s="94">
        <f t="shared" si="4"/>
        <v>127472</v>
      </c>
      <c r="D52" s="95"/>
      <c r="E52" s="95"/>
      <c r="F52" s="96"/>
      <c r="G52" s="97">
        <f t="shared" si="6"/>
        <v>2</v>
      </c>
      <c r="H52" s="98"/>
      <c r="I52" s="98"/>
      <c r="J52" s="99"/>
      <c r="K52" s="100">
        <f t="shared" si="7"/>
        <v>210.17199999999991</v>
      </c>
      <c r="L52" s="101"/>
      <c r="M52" s="101"/>
      <c r="N52" s="102"/>
      <c r="O52" s="100">
        <f t="shared" ca="1" si="8"/>
        <v>210.12686960905793</v>
      </c>
      <c r="P52" s="101"/>
      <c r="Q52" s="101"/>
      <c r="R52" s="101"/>
      <c r="S52" s="101"/>
      <c r="T52" s="105">
        <f t="shared" ca="1" si="9"/>
        <v>4.5130390941977794E-2</v>
      </c>
      <c r="U52" s="106"/>
      <c r="V52" s="106"/>
      <c r="W52" s="107"/>
      <c r="AC52" s="65">
        <v>210.17199999999991</v>
      </c>
      <c r="AD52" s="42">
        <v>0</v>
      </c>
      <c r="AF52" s="43">
        <f t="shared" ca="1" si="3"/>
        <v>4.5130390941985891E-2</v>
      </c>
      <c r="AG52">
        <v>2E-3</v>
      </c>
      <c r="AI52" s="64">
        <v>2</v>
      </c>
      <c r="AK52" s="65">
        <v>210.17199999999991</v>
      </c>
      <c r="AL52" s="54"/>
      <c r="AM52" s="54"/>
      <c r="AN52" s="54"/>
      <c r="AO52" s="56"/>
    </row>
    <row r="53" spans="1:41" ht="15.75" x14ac:dyDescent="0.25">
      <c r="A53" s="92">
        <v>27</v>
      </c>
      <c r="B53" s="93"/>
      <c r="C53" s="94">
        <f t="shared" si="4"/>
        <v>127474</v>
      </c>
      <c r="D53" s="95"/>
      <c r="E53" s="95"/>
      <c r="F53" s="96"/>
      <c r="G53" s="97">
        <f t="shared" si="6"/>
        <v>2</v>
      </c>
      <c r="H53" s="98"/>
      <c r="I53" s="98"/>
      <c r="J53" s="99"/>
      <c r="K53" s="100">
        <f t="shared" si="7"/>
        <v>210.1279999999999</v>
      </c>
      <c r="L53" s="101"/>
      <c r="M53" s="101"/>
      <c r="N53" s="102"/>
      <c r="O53" s="100">
        <f t="shared" ca="1" si="8"/>
        <v>210.08280464140637</v>
      </c>
      <c r="P53" s="101"/>
      <c r="Q53" s="101"/>
      <c r="R53" s="101"/>
      <c r="S53" s="101"/>
      <c r="T53" s="105">
        <f t="shared" ca="1" si="9"/>
        <v>4.5195358593531409E-2</v>
      </c>
      <c r="U53" s="106"/>
      <c r="V53" s="106"/>
      <c r="W53" s="107"/>
      <c r="AC53" s="65">
        <v>210.1279999999999</v>
      </c>
      <c r="AD53" s="42">
        <v>0</v>
      </c>
      <c r="AF53" s="43">
        <f t="shared" ca="1" si="3"/>
        <v>4.5195358593542116E-2</v>
      </c>
      <c r="AG53">
        <v>2E-3</v>
      </c>
      <c r="AI53" s="64">
        <v>2</v>
      </c>
      <c r="AK53" s="65">
        <v>210.1279999999999</v>
      </c>
      <c r="AL53" s="54"/>
      <c r="AM53" s="54"/>
      <c r="AN53" s="54"/>
      <c r="AO53" s="56"/>
    </row>
    <row r="54" spans="1:41" ht="15.75" x14ac:dyDescent="0.25">
      <c r="A54" s="92">
        <v>28</v>
      </c>
      <c r="B54" s="93"/>
      <c r="C54" s="94">
        <f t="shared" si="4"/>
        <v>127476</v>
      </c>
      <c r="D54" s="95"/>
      <c r="E54" s="95"/>
      <c r="F54" s="96"/>
      <c r="G54" s="97">
        <f t="shared" si="6"/>
        <v>2</v>
      </c>
      <c r="H54" s="98"/>
      <c r="I54" s="98"/>
      <c r="J54" s="99"/>
      <c r="K54" s="100">
        <f t="shared" si="7"/>
        <v>210.08399999999989</v>
      </c>
      <c r="L54" s="101"/>
      <c r="M54" s="101"/>
      <c r="N54" s="102"/>
      <c r="O54" s="100">
        <f t="shared" ca="1" si="8"/>
        <v>209.995320544419</v>
      </c>
      <c r="P54" s="101"/>
      <c r="Q54" s="101"/>
      <c r="R54" s="101"/>
      <c r="S54" s="101"/>
      <c r="T54" s="105">
        <f t="shared" ca="1" si="9"/>
        <v>8.8679455580887634E-2</v>
      </c>
      <c r="U54" s="106"/>
      <c r="V54" s="106"/>
      <c r="W54" s="107"/>
      <c r="AC54" s="65">
        <v>210.08399999999989</v>
      </c>
      <c r="AD54" s="42">
        <v>0</v>
      </c>
      <c r="AF54" s="43">
        <f t="shared" ca="1" si="3"/>
        <v>8.8679455580897834E-2</v>
      </c>
      <c r="AG54">
        <v>2E-3</v>
      </c>
      <c r="AI54" s="64">
        <v>2</v>
      </c>
      <c r="AK54" s="65">
        <v>210.08399999999989</v>
      </c>
      <c r="AL54" s="54"/>
      <c r="AM54" s="54"/>
      <c r="AN54" s="54"/>
      <c r="AO54" s="56"/>
    </row>
    <row r="55" spans="1:41" ht="15.75" x14ac:dyDescent="0.25">
      <c r="A55" s="92">
        <v>29</v>
      </c>
      <c r="B55" s="93"/>
      <c r="C55" s="94">
        <f t="shared" si="4"/>
        <v>127478</v>
      </c>
      <c r="D55" s="95"/>
      <c r="E55" s="95"/>
      <c r="F55" s="96"/>
      <c r="G55" s="97">
        <f t="shared" si="6"/>
        <v>2</v>
      </c>
      <c r="H55" s="98"/>
      <c r="I55" s="98"/>
      <c r="J55" s="99"/>
      <c r="K55" s="100">
        <f t="shared" si="7"/>
        <v>210.03999999999988</v>
      </c>
      <c r="L55" s="101"/>
      <c r="M55" s="101"/>
      <c r="N55" s="102"/>
      <c r="O55" s="100">
        <f t="shared" ca="1" si="8"/>
        <v>209.95441027226209</v>
      </c>
      <c r="P55" s="101"/>
      <c r="Q55" s="101"/>
      <c r="R55" s="101"/>
      <c r="S55" s="101"/>
      <c r="T55" s="105">
        <f t="shared" ca="1" si="9"/>
        <v>8.5589727737783505E-2</v>
      </c>
      <c r="U55" s="106"/>
      <c r="V55" s="106"/>
      <c r="W55" s="107"/>
      <c r="AC55" s="65">
        <v>210.03999999999988</v>
      </c>
      <c r="AD55" s="42">
        <v>0</v>
      </c>
      <c r="AF55" s="43">
        <f t="shared" ca="1" si="3"/>
        <v>8.558972773778438E-2</v>
      </c>
      <c r="AG55">
        <v>2E-3</v>
      </c>
      <c r="AI55" s="64">
        <v>2</v>
      </c>
      <c r="AK55" s="65">
        <v>210.03999999999988</v>
      </c>
      <c r="AL55" s="54"/>
      <c r="AM55" s="54"/>
      <c r="AN55" s="54"/>
      <c r="AO55" s="56"/>
    </row>
    <row r="56" spans="1:41" ht="15" x14ac:dyDescent="0.25">
      <c r="A56" s="92">
        <v>30</v>
      </c>
      <c r="B56" s="93"/>
      <c r="C56" s="94">
        <f t="shared" si="4"/>
        <v>127480</v>
      </c>
      <c r="D56" s="95"/>
      <c r="E56" s="95"/>
      <c r="F56" s="96"/>
      <c r="G56" s="97">
        <f t="shared" si="6"/>
        <v>2</v>
      </c>
      <c r="H56" s="98"/>
      <c r="I56" s="98"/>
      <c r="J56" s="99"/>
      <c r="K56" s="100">
        <f t="shared" si="7"/>
        <v>209.99599999999987</v>
      </c>
      <c r="L56" s="101"/>
      <c r="M56" s="101"/>
      <c r="N56" s="102"/>
      <c r="O56" s="100">
        <f t="shared" ca="1" si="8"/>
        <v>209.93867756080815</v>
      </c>
      <c r="P56" s="101"/>
      <c r="Q56" s="101"/>
      <c r="R56" s="101"/>
      <c r="S56" s="101"/>
      <c r="T56" s="105">
        <f t="shared" ca="1" si="9"/>
        <v>5.7322439191722196E-2</v>
      </c>
      <c r="U56" s="106"/>
      <c r="V56" s="106"/>
      <c r="W56" s="107"/>
      <c r="AC56" s="65">
        <v>209.99599999999987</v>
      </c>
      <c r="AD56" s="42">
        <v>0</v>
      </c>
      <c r="AF56" s="43">
        <f t="shared" ca="1" si="3"/>
        <v>5.7322439191708902E-2</v>
      </c>
      <c r="AG56">
        <v>2E-3</v>
      </c>
      <c r="AI56" s="64">
        <v>2</v>
      </c>
      <c r="AK56" s="65">
        <v>209.99599999999987</v>
      </c>
      <c r="AL56" s="54"/>
      <c r="AM56" s="54"/>
      <c r="AN56" s="54"/>
      <c r="AO56" s="54"/>
    </row>
    <row r="57" spans="1:41" ht="15" x14ac:dyDescent="0.25">
      <c r="A57" s="142">
        <v>31</v>
      </c>
      <c r="B57" s="143"/>
      <c r="C57" s="144">
        <f t="shared" si="4"/>
        <v>127482</v>
      </c>
      <c r="D57" s="145"/>
      <c r="E57" s="145"/>
      <c r="F57" s="146"/>
      <c r="G57" s="147">
        <f t="shared" si="6"/>
        <v>2</v>
      </c>
      <c r="H57" s="148"/>
      <c r="I57" s="148"/>
      <c r="J57" s="149"/>
      <c r="K57" s="150">
        <f t="shared" si="7"/>
        <v>209.95199999999986</v>
      </c>
      <c r="L57" s="151"/>
      <c r="M57" s="151"/>
      <c r="N57" s="152"/>
      <c r="O57" s="150">
        <f t="shared" ca="1" si="8"/>
        <v>209.89027614251285</v>
      </c>
      <c r="P57" s="151"/>
      <c r="Q57" s="151"/>
      <c r="R57" s="151"/>
      <c r="S57" s="151"/>
      <c r="T57" s="153">
        <f t="shared" ca="1" si="9"/>
        <v>6.1723857487010036E-2</v>
      </c>
      <c r="U57" s="154"/>
      <c r="V57" s="154"/>
      <c r="W57" s="155"/>
      <c r="AC57" s="65">
        <v>209.95199999999986</v>
      </c>
      <c r="AD57" s="42">
        <v>0</v>
      </c>
      <c r="AF57" s="43">
        <f t="shared" ca="1" si="3"/>
        <v>6.172385748700978E-2</v>
      </c>
      <c r="AG57">
        <v>2E-3</v>
      </c>
      <c r="AI57" s="64">
        <v>2</v>
      </c>
      <c r="AK57" s="65">
        <v>209.95199999999986</v>
      </c>
      <c r="AL57" s="54"/>
      <c r="AM57" s="54"/>
      <c r="AN57" s="54"/>
      <c r="AO57" s="54"/>
    </row>
    <row r="58" spans="1:41" ht="15" x14ac:dyDescent="0.25">
      <c r="A58" s="92">
        <v>32</v>
      </c>
      <c r="B58" s="93"/>
      <c r="C58" s="94">
        <f t="shared" si="4"/>
        <v>127484</v>
      </c>
      <c r="D58" s="95"/>
      <c r="E58" s="95"/>
      <c r="F58" s="96"/>
      <c r="G58" s="97">
        <f t="shared" si="6"/>
        <v>2</v>
      </c>
      <c r="H58" s="98"/>
      <c r="I58" s="98"/>
      <c r="J58" s="99"/>
      <c r="K58" s="100">
        <f t="shared" si="7"/>
        <v>209.90799999999984</v>
      </c>
      <c r="L58" s="101"/>
      <c r="M58" s="101"/>
      <c r="N58" s="102"/>
      <c r="O58" s="100">
        <f t="shared" ca="1" si="8"/>
        <v>209.84748998660734</v>
      </c>
      <c r="P58" s="101"/>
      <c r="Q58" s="101"/>
      <c r="R58" s="101"/>
      <c r="S58" s="101"/>
      <c r="T58" s="105">
        <f t="shared" ca="1" si="9"/>
        <v>6.051001339250206E-2</v>
      </c>
      <c r="U58" s="106"/>
      <c r="V58" s="106"/>
      <c r="W58" s="107"/>
      <c r="AC58" s="65">
        <v>209.90799999999984</v>
      </c>
      <c r="AD58" s="42">
        <v>0</v>
      </c>
      <c r="AF58" s="43">
        <f t="shared" ca="1" si="3"/>
        <v>6.0510013392507729E-2</v>
      </c>
      <c r="AG58">
        <v>2E-3</v>
      </c>
      <c r="AI58" s="64">
        <v>2</v>
      </c>
      <c r="AK58" s="65">
        <v>209.90799999999984</v>
      </c>
      <c r="AL58" s="54"/>
      <c r="AM58" s="54"/>
      <c r="AN58" s="54"/>
      <c r="AO58" s="54"/>
    </row>
    <row r="59" spans="1:41" ht="15" x14ac:dyDescent="0.25">
      <c r="A59" s="92">
        <v>33</v>
      </c>
      <c r="B59" s="93"/>
      <c r="C59" s="94">
        <f t="shared" ref="C59:C60" si="10">C58+G59</f>
        <v>127486</v>
      </c>
      <c r="D59" s="95"/>
      <c r="E59" s="95"/>
      <c r="F59" s="96"/>
      <c r="G59" s="97">
        <f t="shared" ref="G59:G60" si="11">AI59</f>
        <v>2</v>
      </c>
      <c r="H59" s="98"/>
      <c r="I59" s="98"/>
      <c r="J59" s="99"/>
      <c r="K59" s="100">
        <f t="shared" ref="K59:K60" si="12">AC59-AD59</f>
        <v>209.86399999999983</v>
      </c>
      <c r="L59" s="101"/>
      <c r="M59" s="101"/>
      <c r="N59" s="102"/>
      <c r="O59" s="100">
        <f t="shared" ca="1" si="8"/>
        <v>209.82345775114743</v>
      </c>
      <c r="P59" s="101"/>
      <c r="Q59" s="101"/>
      <c r="R59" s="101"/>
      <c r="S59" s="101"/>
      <c r="T59" s="105">
        <f t="shared" ca="1" si="9"/>
        <v>4.0542248852403873E-2</v>
      </c>
      <c r="U59" s="106"/>
      <c r="V59" s="106"/>
      <c r="W59" s="107"/>
      <c r="X59" s="41"/>
      <c r="Y59" s="45"/>
      <c r="Z59" s="45"/>
      <c r="AA59" s="45"/>
      <c r="AB59" s="45"/>
      <c r="AC59" s="65">
        <v>209.86399999999983</v>
      </c>
      <c r="AD59" s="42">
        <v>0</v>
      </c>
      <c r="AF59" s="43">
        <f t="shared" ca="1" si="3"/>
        <v>4.0542248852389946E-2</v>
      </c>
      <c r="AG59">
        <v>2E-3</v>
      </c>
      <c r="AI59" s="64">
        <v>2</v>
      </c>
      <c r="AK59" s="65">
        <v>209.86399999999983</v>
      </c>
    </row>
    <row r="60" spans="1:41" ht="15" x14ac:dyDescent="0.25">
      <c r="A60" s="92">
        <v>34</v>
      </c>
      <c r="B60" s="93"/>
      <c r="C60" s="94">
        <f t="shared" si="10"/>
        <v>127488</v>
      </c>
      <c r="D60" s="95"/>
      <c r="E60" s="95"/>
      <c r="F60" s="96"/>
      <c r="G60" s="97">
        <f t="shared" si="11"/>
        <v>2</v>
      </c>
      <c r="H60" s="98"/>
      <c r="I60" s="98"/>
      <c r="J60" s="99"/>
      <c r="K60" s="100">
        <f t="shared" si="12"/>
        <v>209.81999999999982</v>
      </c>
      <c r="L60" s="101"/>
      <c r="M60" s="101"/>
      <c r="N60" s="102"/>
      <c r="O60" s="100">
        <f t="shared" ca="1" si="8"/>
        <v>209.81357985164041</v>
      </c>
      <c r="P60" s="101"/>
      <c r="Q60" s="101"/>
      <c r="R60" s="101"/>
      <c r="S60" s="101"/>
      <c r="T60" s="105">
        <f t="shared" ca="1" si="9"/>
        <v>6.4201483594104047E-3</v>
      </c>
      <c r="U60" s="106"/>
      <c r="V60" s="106"/>
      <c r="W60" s="107"/>
      <c r="X60" s="41"/>
      <c r="Y60" s="46"/>
      <c r="Z60" s="46"/>
      <c r="AA60" s="46"/>
      <c r="AB60" s="46"/>
      <c r="AC60" s="65">
        <v>209.81999999999982</v>
      </c>
      <c r="AD60" s="42">
        <v>0</v>
      </c>
      <c r="AF60" s="43">
        <f t="shared" ca="1" si="3"/>
        <v>6.4201483594214567E-3</v>
      </c>
      <c r="AG60">
        <v>2E-3</v>
      </c>
      <c r="AI60" s="64">
        <v>2</v>
      </c>
      <c r="AK60" s="65">
        <v>209.81999999999982</v>
      </c>
    </row>
    <row r="61" spans="1:41" ht="15" x14ac:dyDescent="0.25">
      <c r="A61" s="92">
        <v>35</v>
      </c>
      <c r="B61" s="93"/>
      <c r="C61" s="94">
        <f t="shared" ref="C61:C66" si="13">C60+G61</f>
        <v>127500</v>
      </c>
      <c r="D61" s="95"/>
      <c r="E61" s="95"/>
      <c r="F61" s="96"/>
      <c r="G61" s="97">
        <f t="shared" ref="G61:G66" si="14">AI61</f>
        <v>12</v>
      </c>
      <c r="H61" s="98"/>
      <c r="I61" s="98"/>
      <c r="J61" s="99"/>
      <c r="K61" s="100">
        <f t="shared" ref="K61:K66" si="15">AC61-AD61</f>
        <v>209.54</v>
      </c>
      <c r="L61" s="101"/>
      <c r="M61" s="101"/>
      <c r="N61" s="102"/>
      <c r="O61" s="100">
        <f t="shared" ca="1" si="8"/>
        <v>209.48531629659442</v>
      </c>
      <c r="P61" s="101"/>
      <c r="Q61" s="101"/>
      <c r="R61" s="101"/>
      <c r="S61" s="101"/>
      <c r="T61" s="105">
        <f t="shared" ca="1" si="9"/>
        <v>5.4683703405572714E-2</v>
      </c>
      <c r="U61" s="106"/>
      <c r="V61" s="106"/>
      <c r="W61" s="107"/>
      <c r="X61" s="47"/>
      <c r="Y61" s="47"/>
      <c r="Z61" s="47"/>
      <c r="AA61" s="47"/>
      <c r="AB61" s="59"/>
      <c r="AC61" s="65">
        <v>209.54</v>
      </c>
      <c r="AD61" s="42">
        <v>0</v>
      </c>
      <c r="AF61" s="43">
        <f t="shared" ca="1" si="3"/>
        <v>5.4683703405567184E-2</v>
      </c>
      <c r="AG61">
        <v>2E-3</v>
      </c>
      <c r="AI61" s="64">
        <v>12</v>
      </c>
      <c r="AK61" s="65">
        <v>209.54</v>
      </c>
    </row>
    <row r="62" spans="1:41" ht="15" x14ac:dyDescent="0.25">
      <c r="A62" s="92">
        <v>36</v>
      </c>
      <c r="B62" s="93"/>
      <c r="C62" s="94">
        <f t="shared" si="13"/>
        <v>127528</v>
      </c>
      <c r="D62" s="95"/>
      <c r="E62" s="95"/>
      <c r="F62" s="96"/>
      <c r="G62" s="97">
        <f t="shared" si="14"/>
        <v>28</v>
      </c>
      <c r="H62" s="98"/>
      <c r="I62" s="98"/>
      <c r="J62" s="99"/>
      <c r="K62" s="100">
        <f t="shared" si="15"/>
        <v>208.92</v>
      </c>
      <c r="L62" s="101"/>
      <c r="M62" s="101"/>
      <c r="N62" s="102"/>
      <c r="O62" s="100">
        <f t="shared" ca="1" si="8"/>
        <v>208.85055860601153</v>
      </c>
      <c r="P62" s="101"/>
      <c r="Q62" s="101"/>
      <c r="R62" s="101"/>
      <c r="S62" s="101"/>
      <c r="T62" s="105">
        <f t="shared" ca="1" si="9"/>
        <v>6.9441393988455502E-2</v>
      </c>
      <c r="U62" s="106"/>
      <c r="V62" s="106"/>
      <c r="W62" s="107"/>
      <c r="X62" s="47"/>
      <c r="Y62" s="44"/>
      <c r="Z62" s="47"/>
      <c r="AA62" s="47"/>
      <c r="AB62" s="47"/>
      <c r="AC62" s="65">
        <v>208.92</v>
      </c>
      <c r="AD62" s="42">
        <v>0</v>
      </c>
      <c r="AF62" s="43">
        <f t="shared" ca="1" si="3"/>
        <v>6.9441393988449576E-2</v>
      </c>
      <c r="AG62">
        <v>2E-3</v>
      </c>
      <c r="AI62" s="64">
        <v>28</v>
      </c>
      <c r="AK62" s="65">
        <v>208.92</v>
      </c>
    </row>
    <row r="63" spans="1:41" ht="15" x14ac:dyDescent="0.25">
      <c r="A63" s="92">
        <v>37</v>
      </c>
      <c r="B63" s="93"/>
      <c r="C63" s="94">
        <f t="shared" si="13"/>
        <v>127548</v>
      </c>
      <c r="D63" s="95"/>
      <c r="E63" s="95"/>
      <c r="F63" s="96"/>
      <c r="G63" s="97">
        <f t="shared" si="14"/>
        <v>20</v>
      </c>
      <c r="H63" s="98"/>
      <c r="I63" s="98"/>
      <c r="J63" s="99"/>
      <c r="K63" s="100">
        <f t="shared" si="15"/>
        <v>208.47</v>
      </c>
      <c r="L63" s="101"/>
      <c r="M63" s="101"/>
      <c r="N63" s="102"/>
      <c r="O63" s="100">
        <f t="shared" ca="1" si="8"/>
        <v>208.42912175274219</v>
      </c>
      <c r="P63" s="101"/>
      <c r="Q63" s="101"/>
      <c r="R63" s="101"/>
      <c r="S63" s="101"/>
      <c r="T63" s="105">
        <f t="shared" ca="1" si="9"/>
        <v>4.0878247257808198E-2</v>
      </c>
      <c r="U63" s="106"/>
      <c r="V63" s="106"/>
      <c r="W63" s="107"/>
      <c r="X63" s="47"/>
      <c r="Y63" s="47"/>
      <c r="Z63" s="47"/>
      <c r="AA63" s="47"/>
      <c r="AB63" s="47"/>
      <c r="AC63" s="65">
        <v>208.47</v>
      </c>
      <c r="AD63" s="42">
        <v>0</v>
      </c>
      <c r="AF63" s="43">
        <f t="shared" ca="1" si="3"/>
        <v>4.08782472578108E-2</v>
      </c>
      <c r="AG63">
        <v>2E-3</v>
      </c>
      <c r="AI63" s="64">
        <v>20</v>
      </c>
      <c r="AK63" s="65">
        <v>208.47</v>
      </c>
    </row>
    <row r="64" spans="1:41" ht="15" x14ac:dyDescent="0.25">
      <c r="A64" s="92">
        <v>38</v>
      </c>
      <c r="B64" s="93"/>
      <c r="C64" s="94">
        <f t="shared" si="13"/>
        <v>127564</v>
      </c>
      <c r="D64" s="95"/>
      <c r="E64" s="95"/>
      <c r="F64" s="96"/>
      <c r="G64" s="97">
        <f t="shared" si="14"/>
        <v>16</v>
      </c>
      <c r="H64" s="98"/>
      <c r="I64" s="98"/>
      <c r="J64" s="99"/>
      <c r="K64" s="100">
        <f t="shared" si="15"/>
        <v>208.12</v>
      </c>
      <c r="L64" s="101"/>
      <c r="M64" s="101"/>
      <c r="N64" s="102"/>
      <c r="O64" s="100">
        <f t="shared" ca="1" si="8"/>
        <v>208.11781438710932</v>
      </c>
      <c r="P64" s="101"/>
      <c r="Q64" s="101"/>
      <c r="R64" s="101"/>
      <c r="S64" s="101"/>
      <c r="T64" s="105">
        <f t="shared" ca="1" si="9"/>
        <v>2.1856128906847516E-3</v>
      </c>
      <c r="U64" s="106"/>
      <c r="V64" s="106"/>
      <c r="W64" s="107"/>
      <c r="X64" s="60"/>
      <c r="Y64" s="60"/>
      <c r="Z64" s="60"/>
      <c r="AA64" s="44"/>
      <c r="AB64" s="44"/>
      <c r="AC64" s="65">
        <v>208.12</v>
      </c>
      <c r="AD64" s="42">
        <v>0</v>
      </c>
      <c r="AF64" s="43">
        <f t="shared" ca="1" si="3"/>
        <v>2.1856128906792547E-3</v>
      </c>
      <c r="AG64">
        <v>2E-3</v>
      </c>
      <c r="AI64" s="64">
        <v>16</v>
      </c>
      <c r="AK64" s="65">
        <v>208.12</v>
      </c>
    </row>
    <row r="65" spans="1:37" ht="15" x14ac:dyDescent="0.25">
      <c r="A65" s="92">
        <v>39</v>
      </c>
      <c r="B65" s="93"/>
      <c r="C65" s="94">
        <f t="shared" si="13"/>
        <v>127572</v>
      </c>
      <c r="D65" s="95"/>
      <c r="E65" s="95"/>
      <c r="F65" s="96"/>
      <c r="G65" s="97">
        <f t="shared" si="14"/>
        <v>8</v>
      </c>
      <c r="H65" s="98"/>
      <c r="I65" s="98"/>
      <c r="J65" s="99"/>
      <c r="K65" s="100">
        <f t="shared" si="15"/>
        <v>207.94399999999996</v>
      </c>
      <c r="L65" s="101"/>
      <c r="M65" s="101"/>
      <c r="N65" s="102"/>
      <c r="O65" s="100">
        <f t="shared" ca="1" si="8"/>
        <v>207.86901295154956</v>
      </c>
      <c r="P65" s="101"/>
      <c r="Q65" s="101"/>
      <c r="R65" s="101"/>
      <c r="S65" s="101"/>
      <c r="T65" s="105">
        <f t="shared" ca="1" si="9"/>
        <v>7.4987048450395832E-2</v>
      </c>
      <c r="U65" s="106"/>
      <c r="V65" s="106"/>
      <c r="W65" s="107"/>
      <c r="X65" s="60"/>
      <c r="Y65" s="60"/>
      <c r="Z65" s="60"/>
      <c r="AA65" s="44"/>
      <c r="AB65" s="44"/>
      <c r="AC65" s="65">
        <v>207.94399999999996</v>
      </c>
      <c r="AD65" s="42">
        <v>0</v>
      </c>
      <c r="AF65" s="43">
        <f t="shared" ca="1" si="3"/>
        <v>7.4987048450400495E-2</v>
      </c>
      <c r="AG65">
        <v>2E-3</v>
      </c>
      <c r="AI65" s="64">
        <v>8</v>
      </c>
      <c r="AK65" s="65">
        <v>207.94399999999996</v>
      </c>
    </row>
    <row r="66" spans="1:37" ht="15" x14ac:dyDescent="0.25">
      <c r="A66" s="92">
        <v>40</v>
      </c>
      <c r="B66" s="93"/>
      <c r="C66" s="94">
        <f t="shared" si="13"/>
        <v>127574</v>
      </c>
      <c r="D66" s="95"/>
      <c r="E66" s="95"/>
      <c r="F66" s="96"/>
      <c r="G66" s="97">
        <f t="shared" si="14"/>
        <v>2</v>
      </c>
      <c r="H66" s="98"/>
      <c r="I66" s="98"/>
      <c r="J66" s="99"/>
      <c r="K66" s="100">
        <f t="shared" si="15"/>
        <v>207.89999999999995</v>
      </c>
      <c r="L66" s="101"/>
      <c r="M66" s="101"/>
      <c r="N66" s="102"/>
      <c r="O66" s="100">
        <f t="shared" ca="1" si="8"/>
        <v>207.87609660348338</v>
      </c>
      <c r="P66" s="101"/>
      <c r="Q66" s="101"/>
      <c r="R66" s="101"/>
      <c r="S66" s="101"/>
      <c r="T66" s="105">
        <f t="shared" ca="1" si="9"/>
        <v>2.3903396516573139E-2</v>
      </c>
      <c r="U66" s="106"/>
      <c r="V66" s="106"/>
      <c r="W66" s="107"/>
      <c r="X66" s="47"/>
      <c r="Y66" s="44"/>
      <c r="Z66" s="47"/>
      <c r="AA66" s="47"/>
      <c r="AB66" s="47"/>
      <c r="AC66" s="65">
        <v>207.89999999999995</v>
      </c>
      <c r="AD66" s="42">
        <v>0</v>
      </c>
      <c r="AF66" s="43">
        <f t="shared" ca="1" si="3"/>
        <v>2.3903396516575214E-2</v>
      </c>
      <c r="AG66">
        <v>2E-3</v>
      </c>
      <c r="AI66" s="64">
        <v>2</v>
      </c>
      <c r="AK66" s="65">
        <v>207.89999999999995</v>
      </c>
    </row>
    <row r="67" spans="1:37" ht="15" x14ac:dyDescent="0.25">
      <c r="A67" s="92">
        <v>41</v>
      </c>
      <c r="B67" s="93"/>
      <c r="C67" s="94">
        <f t="shared" ref="C67:C86" si="16">C66+G67</f>
        <v>127576</v>
      </c>
      <c r="D67" s="95"/>
      <c r="E67" s="95"/>
      <c r="F67" s="96"/>
      <c r="G67" s="97">
        <f t="shared" ref="G67:G86" si="17">AI67</f>
        <v>2</v>
      </c>
      <c r="H67" s="98"/>
      <c r="I67" s="98"/>
      <c r="J67" s="99"/>
      <c r="K67" s="100">
        <f t="shared" ref="K67:K86" si="18">AC67-AD67</f>
        <v>207.85</v>
      </c>
      <c r="L67" s="101"/>
      <c r="M67" s="101"/>
      <c r="N67" s="102"/>
      <c r="O67" s="100">
        <f t="shared" ref="O67:O86" ca="1" si="19">K67-AF67</f>
        <v>207.77284832343946</v>
      </c>
      <c r="P67" s="101"/>
      <c r="Q67" s="101"/>
      <c r="R67" s="101"/>
      <c r="S67" s="101"/>
      <c r="T67" s="105">
        <f t="shared" ca="1" si="9"/>
        <v>7.7151676560532678E-2</v>
      </c>
      <c r="U67" s="106"/>
      <c r="V67" s="106"/>
      <c r="W67" s="107"/>
      <c r="X67" s="15"/>
      <c r="Y67" s="15"/>
      <c r="Z67" s="15"/>
      <c r="AA67" s="15"/>
      <c r="AB67" s="15"/>
      <c r="AC67" s="65">
        <v>207.85</v>
      </c>
      <c r="AD67" s="42">
        <v>0</v>
      </c>
      <c r="AF67" s="43">
        <f t="shared" ca="1" si="3"/>
        <v>7.7151676560524643E-2</v>
      </c>
      <c r="AG67">
        <v>2E-3</v>
      </c>
      <c r="AI67" s="64">
        <v>2</v>
      </c>
      <c r="AK67" s="65">
        <v>207.85</v>
      </c>
    </row>
    <row r="68" spans="1:37" ht="15" x14ac:dyDescent="0.25">
      <c r="A68" s="92">
        <v>42</v>
      </c>
      <c r="B68" s="93"/>
      <c r="C68" s="94">
        <f t="shared" si="16"/>
        <v>127578</v>
      </c>
      <c r="D68" s="95"/>
      <c r="E68" s="95"/>
      <c r="F68" s="96"/>
      <c r="G68" s="97">
        <f t="shared" si="17"/>
        <v>2</v>
      </c>
      <c r="H68" s="98"/>
      <c r="I68" s="98"/>
      <c r="J68" s="99"/>
      <c r="K68" s="100">
        <f t="shared" si="18"/>
        <v>207.92400000000001</v>
      </c>
      <c r="L68" s="101"/>
      <c r="M68" s="101"/>
      <c r="N68" s="102"/>
      <c r="O68" s="100">
        <f t="shared" ca="1" si="19"/>
        <v>207.8374814803424</v>
      </c>
      <c r="P68" s="101"/>
      <c r="Q68" s="101"/>
      <c r="R68" s="101"/>
      <c r="S68" s="101"/>
      <c r="T68" s="105">
        <f t="shared" ca="1" si="9"/>
        <v>8.6518519657602155E-2</v>
      </c>
      <c r="U68" s="106"/>
      <c r="V68" s="106"/>
      <c r="W68" s="107"/>
      <c r="X68" s="60"/>
      <c r="Y68" s="60"/>
      <c r="Z68" s="60"/>
      <c r="AA68" s="44"/>
      <c r="AB68" s="44"/>
      <c r="AC68" s="65">
        <v>207.92400000000001</v>
      </c>
      <c r="AD68" s="42">
        <v>0</v>
      </c>
      <c r="AF68" s="43">
        <f t="shared" ca="1" si="3"/>
        <v>8.6518519657607526E-2</v>
      </c>
      <c r="AG68">
        <v>2E-3</v>
      </c>
      <c r="AI68" s="64">
        <v>2</v>
      </c>
      <c r="AK68" s="65">
        <v>207.92400000000001</v>
      </c>
    </row>
    <row r="69" spans="1:37" ht="15" x14ac:dyDescent="0.25">
      <c r="A69" s="92">
        <v>43</v>
      </c>
      <c r="B69" s="93"/>
      <c r="C69" s="94">
        <f t="shared" si="16"/>
        <v>127580</v>
      </c>
      <c r="D69" s="95"/>
      <c r="E69" s="95"/>
      <c r="F69" s="96"/>
      <c r="G69" s="97">
        <f t="shared" si="17"/>
        <v>2</v>
      </c>
      <c r="H69" s="98"/>
      <c r="I69" s="98"/>
      <c r="J69" s="99"/>
      <c r="K69" s="100">
        <f t="shared" si="18"/>
        <v>207.99800000000002</v>
      </c>
      <c r="L69" s="101"/>
      <c r="M69" s="101"/>
      <c r="N69" s="102"/>
      <c r="O69" s="100">
        <f t="shared" ca="1" si="19"/>
        <v>207.9229921471819</v>
      </c>
      <c r="P69" s="101"/>
      <c r="Q69" s="101"/>
      <c r="R69" s="101"/>
      <c r="S69" s="101"/>
      <c r="T69" s="105">
        <f t="shared" ca="1" si="9"/>
        <v>7.5007852818117726E-2</v>
      </c>
      <c r="U69" s="106"/>
      <c r="V69" s="106"/>
      <c r="W69" s="107"/>
      <c r="X69" s="47"/>
      <c r="Y69" s="44"/>
      <c r="Z69" s="47"/>
      <c r="AA69" s="47"/>
      <c r="AB69" s="47"/>
      <c r="AC69" s="65">
        <v>207.99800000000002</v>
      </c>
      <c r="AD69" s="42">
        <v>0</v>
      </c>
      <c r="AF69" s="43">
        <f t="shared" ca="1" si="3"/>
        <v>7.5007852818114576E-2</v>
      </c>
      <c r="AG69">
        <v>2E-3</v>
      </c>
      <c r="AI69" s="64">
        <v>2</v>
      </c>
      <c r="AK69" s="65">
        <v>207.99800000000002</v>
      </c>
    </row>
    <row r="70" spans="1:37" ht="15" x14ac:dyDescent="0.25">
      <c r="A70" s="92">
        <v>44</v>
      </c>
      <c r="B70" s="93"/>
      <c r="C70" s="94">
        <f t="shared" si="16"/>
        <v>127582</v>
      </c>
      <c r="D70" s="95"/>
      <c r="E70" s="95"/>
      <c r="F70" s="96"/>
      <c r="G70" s="97">
        <f t="shared" si="17"/>
        <v>2</v>
      </c>
      <c r="H70" s="98"/>
      <c r="I70" s="98"/>
      <c r="J70" s="99"/>
      <c r="K70" s="100">
        <f t="shared" si="18"/>
        <v>208.07200000000003</v>
      </c>
      <c r="L70" s="101"/>
      <c r="M70" s="101"/>
      <c r="N70" s="102"/>
      <c r="O70" s="100">
        <f t="shared" ca="1" si="19"/>
        <v>207.98231325865152</v>
      </c>
      <c r="P70" s="101"/>
      <c r="Q70" s="101"/>
      <c r="R70" s="101"/>
      <c r="S70" s="101"/>
      <c r="T70" s="105">
        <f t="shared" ca="1" si="9"/>
        <v>8.9686741348515397E-2</v>
      </c>
      <c r="U70" s="106"/>
      <c r="V70" s="106"/>
      <c r="W70" s="107"/>
      <c r="X70" s="15"/>
      <c r="Y70" s="15"/>
      <c r="Z70" s="15"/>
      <c r="AA70" s="15"/>
      <c r="AB70" s="15"/>
      <c r="AC70" s="65">
        <v>208.07200000000003</v>
      </c>
      <c r="AD70" s="42">
        <v>0</v>
      </c>
      <c r="AF70" s="43">
        <f t="shared" ca="1" si="3"/>
        <v>8.9686741348510193E-2</v>
      </c>
      <c r="AG70">
        <v>2E-3</v>
      </c>
      <c r="AI70" s="64">
        <v>2</v>
      </c>
      <c r="AK70" s="65">
        <v>208.07200000000003</v>
      </c>
    </row>
    <row r="71" spans="1:37" ht="15" x14ac:dyDescent="0.25">
      <c r="A71" s="92">
        <v>45</v>
      </c>
      <c r="B71" s="93"/>
      <c r="C71" s="94">
        <f t="shared" si="16"/>
        <v>127584</v>
      </c>
      <c r="D71" s="95"/>
      <c r="E71" s="95"/>
      <c r="F71" s="96"/>
      <c r="G71" s="97">
        <f t="shared" si="17"/>
        <v>2</v>
      </c>
      <c r="H71" s="98"/>
      <c r="I71" s="98"/>
      <c r="J71" s="99"/>
      <c r="K71" s="100">
        <f t="shared" si="18"/>
        <v>208.14600000000004</v>
      </c>
      <c r="L71" s="101"/>
      <c r="M71" s="101"/>
      <c r="N71" s="102"/>
      <c r="O71" s="100">
        <f t="shared" ca="1" si="19"/>
        <v>208.05716608282708</v>
      </c>
      <c r="P71" s="101"/>
      <c r="Q71" s="101"/>
      <c r="R71" s="101"/>
      <c r="S71" s="101"/>
      <c r="T71" s="105">
        <f t="shared" ca="1" si="9"/>
        <v>8.8833917172962629E-2</v>
      </c>
      <c r="U71" s="106"/>
      <c r="V71" s="106"/>
      <c r="W71" s="107"/>
      <c r="X71" s="60"/>
      <c r="Y71" s="60"/>
      <c r="Z71" s="60"/>
      <c r="AA71" s="44"/>
      <c r="AB71" s="44"/>
      <c r="AC71" s="65">
        <v>208.14600000000004</v>
      </c>
      <c r="AD71" s="42">
        <v>0</v>
      </c>
      <c r="AF71" s="43">
        <f t="shared" ca="1" si="3"/>
        <v>8.8833917172967763E-2</v>
      </c>
      <c r="AG71">
        <v>2E-3</v>
      </c>
      <c r="AI71" s="64">
        <v>2</v>
      </c>
      <c r="AK71" s="65">
        <v>208.14600000000004</v>
      </c>
    </row>
    <row r="72" spans="1:37" ht="15" x14ac:dyDescent="0.25">
      <c r="A72" s="92">
        <v>46</v>
      </c>
      <c r="B72" s="93"/>
      <c r="C72" s="94">
        <f t="shared" si="16"/>
        <v>127586</v>
      </c>
      <c r="D72" s="95"/>
      <c r="E72" s="95"/>
      <c r="F72" s="96"/>
      <c r="G72" s="97">
        <f t="shared" si="17"/>
        <v>2</v>
      </c>
      <c r="H72" s="98"/>
      <c r="I72" s="98"/>
      <c r="J72" s="99"/>
      <c r="K72" s="100">
        <f t="shared" si="18"/>
        <v>208.22000000000006</v>
      </c>
      <c r="L72" s="101"/>
      <c r="M72" s="101"/>
      <c r="N72" s="102"/>
      <c r="O72" s="100">
        <f t="shared" ca="1" si="19"/>
        <v>208.16971559202446</v>
      </c>
      <c r="P72" s="101"/>
      <c r="Q72" s="101"/>
      <c r="R72" s="101"/>
      <c r="S72" s="101"/>
      <c r="T72" s="105">
        <f t="shared" ca="1" si="9"/>
        <v>5.0284407975595968E-2</v>
      </c>
      <c r="U72" s="106"/>
      <c r="V72" s="106"/>
      <c r="W72" s="107"/>
      <c r="X72" s="60"/>
      <c r="Y72" s="60"/>
      <c r="Z72" s="60"/>
      <c r="AA72" s="44"/>
      <c r="AB72" s="44"/>
      <c r="AC72" s="65">
        <v>208.22000000000006</v>
      </c>
      <c r="AD72" s="42">
        <v>0</v>
      </c>
      <c r="AF72" s="43">
        <f t="shared" ca="1" si="3"/>
        <v>5.0284407975609055E-2</v>
      </c>
      <c r="AG72">
        <v>2E-3</v>
      </c>
      <c r="AI72" s="64">
        <v>2</v>
      </c>
      <c r="AK72" s="65">
        <v>208.22000000000006</v>
      </c>
    </row>
    <row r="73" spans="1:37" ht="15" x14ac:dyDescent="0.25">
      <c r="A73" s="92">
        <v>47</v>
      </c>
      <c r="B73" s="93"/>
      <c r="C73" s="94">
        <f t="shared" si="16"/>
        <v>127600</v>
      </c>
      <c r="D73" s="95"/>
      <c r="E73" s="95"/>
      <c r="F73" s="96"/>
      <c r="G73" s="97">
        <f t="shared" si="17"/>
        <v>14</v>
      </c>
      <c r="H73" s="98"/>
      <c r="I73" s="98"/>
      <c r="J73" s="99"/>
      <c r="K73" s="100">
        <f t="shared" si="18"/>
        <v>208.74</v>
      </c>
      <c r="L73" s="101"/>
      <c r="M73" s="101"/>
      <c r="N73" s="102"/>
      <c r="O73" s="100">
        <f t="shared" ca="1" si="19"/>
        <v>208.71325787312171</v>
      </c>
      <c r="P73" s="101"/>
      <c r="Q73" s="101"/>
      <c r="R73" s="101"/>
      <c r="S73" s="101"/>
      <c r="T73" s="105">
        <f t="shared" ca="1" si="9"/>
        <v>2.6742126878303907E-2</v>
      </c>
      <c r="U73" s="106"/>
      <c r="V73" s="106"/>
      <c r="W73" s="107"/>
      <c r="X73" s="47"/>
      <c r="Y73" s="44"/>
      <c r="Z73" s="47"/>
      <c r="AA73" s="47"/>
      <c r="AB73" s="47"/>
      <c r="AC73" s="65">
        <v>208.74</v>
      </c>
      <c r="AD73" s="42">
        <v>0</v>
      </c>
      <c r="AF73" s="43">
        <f t="shared" ca="1" si="3"/>
        <v>2.674212687830748E-2</v>
      </c>
      <c r="AG73">
        <v>2E-3</v>
      </c>
      <c r="AI73" s="64">
        <v>14</v>
      </c>
      <c r="AK73" s="65">
        <v>208.74</v>
      </c>
    </row>
    <row r="74" spans="1:37" ht="15" x14ac:dyDescent="0.25">
      <c r="A74" s="92">
        <v>48</v>
      </c>
      <c r="B74" s="93"/>
      <c r="C74" s="94">
        <f t="shared" si="16"/>
        <v>127610</v>
      </c>
      <c r="D74" s="95"/>
      <c r="E74" s="95"/>
      <c r="F74" s="96"/>
      <c r="G74" s="97">
        <f t="shared" si="17"/>
        <v>10</v>
      </c>
      <c r="H74" s="98"/>
      <c r="I74" s="98"/>
      <c r="J74" s="99"/>
      <c r="K74" s="100">
        <f t="shared" si="18"/>
        <v>209.11</v>
      </c>
      <c r="L74" s="101"/>
      <c r="M74" s="101"/>
      <c r="N74" s="102"/>
      <c r="O74" s="100">
        <f t="shared" ca="1" si="19"/>
        <v>209.02617328620332</v>
      </c>
      <c r="P74" s="101"/>
      <c r="Q74" s="101"/>
      <c r="R74" s="101"/>
      <c r="S74" s="101"/>
      <c r="T74" s="105">
        <f t="shared" ca="1" si="9"/>
        <v>8.3826713796696595E-2</v>
      </c>
      <c r="U74" s="106"/>
      <c r="V74" s="106"/>
      <c r="W74" s="107"/>
      <c r="X74" s="47"/>
      <c r="Y74" s="47"/>
      <c r="Z74" s="47"/>
      <c r="AA74" s="47"/>
      <c r="AB74" s="47"/>
      <c r="AC74" s="65">
        <v>209.11</v>
      </c>
      <c r="AD74" s="42">
        <v>0</v>
      </c>
      <c r="AF74" s="43">
        <f t="shared" ca="1" si="3"/>
        <v>8.3826713796708557E-2</v>
      </c>
      <c r="AG74">
        <v>2E-3</v>
      </c>
      <c r="AI74" s="64">
        <v>10</v>
      </c>
      <c r="AK74" s="65">
        <v>209.11</v>
      </c>
    </row>
    <row r="75" spans="1:37" ht="15" x14ac:dyDescent="0.25">
      <c r="A75" s="92">
        <v>49</v>
      </c>
      <c r="B75" s="93"/>
      <c r="C75" s="94">
        <f t="shared" si="16"/>
        <v>127630</v>
      </c>
      <c r="D75" s="95"/>
      <c r="E75" s="95"/>
      <c r="F75" s="96"/>
      <c r="G75" s="97">
        <f t="shared" si="17"/>
        <v>20</v>
      </c>
      <c r="H75" s="98"/>
      <c r="I75" s="98"/>
      <c r="J75" s="99"/>
      <c r="K75" s="100">
        <f t="shared" si="18"/>
        <v>209.85</v>
      </c>
      <c r="L75" s="101"/>
      <c r="M75" s="101"/>
      <c r="N75" s="102"/>
      <c r="O75" s="100">
        <f t="shared" ca="1" si="19"/>
        <v>209.77763151419089</v>
      </c>
      <c r="P75" s="101"/>
      <c r="Q75" s="101"/>
      <c r="R75" s="101"/>
      <c r="S75" s="101"/>
      <c r="T75" s="105">
        <f t="shared" ca="1" si="9"/>
        <v>7.2368485809107597E-2</v>
      </c>
      <c r="U75" s="106"/>
      <c r="V75" s="106"/>
      <c r="W75" s="107"/>
      <c r="X75" s="44"/>
      <c r="Y75" s="44"/>
      <c r="Z75" s="44"/>
      <c r="AA75" s="44"/>
      <c r="AB75" s="44"/>
      <c r="AC75" s="65">
        <v>209.85</v>
      </c>
      <c r="AD75" s="42">
        <v>0</v>
      </c>
      <c r="AF75" s="43">
        <f t="shared" ca="1" si="3"/>
        <v>7.2368485809096827E-2</v>
      </c>
      <c r="AG75">
        <v>2E-3</v>
      </c>
      <c r="AI75" s="64">
        <v>20</v>
      </c>
      <c r="AK75" s="65">
        <v>209.85</v>
      </c>
    </row>
    <row r="76" spans="1:37" ht="15" x14ac:dyDescent="0.25">
      <c r="A76" s="92">
        <v>50</v>
      </c>
      <c r="B76" s="93"/>
      <c r="C76" s="94">
        <f t="shared" si="16"/>
        <v>127658</v>
      </c>
      <c r="D76" s="95"/>
      <c r="E76" s="95"/>
      <c r="F76" s="96"/>
      <c r="G76" s="97">
        <f t="shared" si="17"/>
        <v>28</v>
      </c>
      <c r="H76" s="98"/>
      <c r="I76" s="98"/>
      <c r="J76" s="99"/>
      <c r="K76" s="100">
        <f t="shared" si="18"/>
        <v>210.89</v>
      </c>
      <c r="L76" s="101"/>
      <c r="M76" s="101"/>
      <c r="N76" s="102"/>
      <c r="O76" s="100">
        <f t="shared" ca="1" si="19"/>
        <v>210.79930497766324</v>
      </c>
      <c r="P76" s="101"/>
      <c r="Q76" s="101"/>
      <c r="R76" s="101"/>
      <c r="S76" s="101"/>
      <c r="T76" s="105">
        <f t="shared" ca="1" si="9"/>
        <v>9.0695022336745978E-2</v>
      </c>
      <c r="U76" s="106"/>
      <c r="V76" s="106"/>
      <c r="W76" s="107"/>
      <c r="X76" s="8"/>
      <c r="Y76" s="8"/>
      <c r="Z76" s="8"/>
      <c r="AA76" s="8"/>
      <c r="AB76" s="8"/>
      <c r="AC76" s="65">
        <v>210.89</v>
      </c>
      <c r="AD76" s="42">
        <v>0</v>
      </c>
      <c r="AF76" s="43">
        <f t="shared" ca="1" si="3"/>
        <v>9.069502233675425E-2</v>
      </c>
      <c r="AG76">
        <v>2E-3</v>
      </c>
      <c r="AI76" s="64">
        <v>28</v>
      </c>
      <c r="AK76" s="65">
        <v>210.89</v>
      </c>
    </row>
    <row r="77" spans="1:37" ht="15" x14ac:dyDescent="0.25">
      <c r="A77" s="92">
        <v>51</v>
      </c>
      <c r="B77" s="93"/>
      <c r="C77" s="94">
        <f t="shared" si="16"/>
        <v>127673</v>
      </c>
      <c r="D77" s="95"/>
      <c r="E77" s="95"/>
      <c r="F77" s="96"/>
      <c r="G77" s="97">
        <f t="shared" si="17"/>
        <v>15</v>
      </c>
      <c r="H77" s="98"/>
      <c r="I77" s="98"/>
      <c r="J77" s="99"/>
      <c r="K77" s="100">
        <f t="shared" si="18"/>
        <v>211.44</v>
      </c>
      <c r="L77" s="101"/>
      <c r="M77" s="101"/>
      <c r="N77" s="102"/>
      <c r="O77" s="100">
        <f t="shared" ca="1" si="19"/>
        <v>211.4282491535831</v>
      </c>
      <c r="P77" s="101"/>
      <c r="Q77" s="101"/>
      <c r="R77" s="101"/>
      <c r="S77" s="101"/>
      <c r="T77" s="105">
        <f t="shared" ca="1" si="9"/>
        <v>1.175084641690205E-2</v>
      </c>
      <c r="U77" s="106"/>
      <c r="V77" s="106"/>
      <c r="W77" s="107"/>
      <c r="X77" s="8"/>
      <c r="Y77" s="8"/>
      <c r="Z77" s="8"/>
      <c r="AA77" s="8"/>
      <c r="AB77" s="8"/>
      <c r="AC77" s="65">
        <v>211.44</v>
      </c>
      <c r="AD77" s="42">
        <v>0</v>
      </c>
      <c r="AF77" s="43">
        <f t="shared" ca="1" si="3"/>
        <v>1.1750846416906172E-2</v>
      </c>
      <c r="AG77">
        <v>2E-3</v>
      </c>
      <c r="AI77" s="64">
        <v>15</v>
      </c>
      <c r="AK77" s="65">
        <v>211.44</v>
      </c>
    </row>
    <row r="78" spans="1:37" ht="15" x14ac:dyDescent="0.25">
      <c r="A78" s="92">
        <v>52</v>
      </c>
      <c r="B78" s="93"/>
      <c r="C78" s="94">
        <f t="shared" si="16"/>
        <v>127685</v>
      </c>
      <c r="D78" s="95"/>
      <c r="E78" s="95"/>
      <c r="F78" s="96"/>
      <c r="G78" s="97">
        <f t="shared" si="17"/>
        <v>12</v>
      </c>
      <c r="H78" s="98"/>
      <c r="I78" s="98"/>
      <c r="J78" s="99"/>
      <c r="K78" s="100">
        <f t="shared" si="18"/>
        <v>211.82</v>
      </c>
      <c r="L78" s="101"/>
      <c r="M78" s="101"/>
      <c r="N78" s="102"/>
      <c r="O78" s="100">
        <f t="shared" ca="1" si="19"/>
        <v>211.76818230695301</v>
      </c>
      <c r="P78" s="101"/>
      <c r="Q78" s="101"/>
      <c r="R78" s="101"/>
      <c r="S78" s="101"/>
      <c r="T78" s="105">
        <f t="shared" ca="1" si="9"/>
        <v>5.1817693046984914E-2</v>
      </c>
      <c r="U78" s="106"/>
      <c r="V78" s="106"/>
      <c r="W78" s="107"/>
      <c r="X78" s="8"/>
      <c r="Y78" s="8"/>
      <c r="Z78" s="8"/>
      <c r="AA78" s="8"/>
      <c r="AB78" s="8"/>
      <c r="AC78" s="65">
        <v>211.82</v>
      </c>
      <c r="AD78" s="42">
        <v>0</v>
      </c>
      <c r="AF78" s="43">
        <f t="shared" ca="1" si="3"/>
        <v>5.1817693046979592E-2</v>
      </c>
      <c r="AG78">
        <v>2E-3</v>
      </c>
      <c r="AI78" s="64">
        <v>12</v>
      </c>
      <c r="AK78" s="65">
        <v>211.82</v>
      </c>
    </row>
    <row r="79" spans="1:37" ht="15" x14ac:dyDescent="0.25">
      <c r="A79" s="92">
        <v>53</v>
      </c>
      <c r="B79" s="93"/>
      <c r="C79" s="94">
        <f t="shared" si="16"/>
        <v>127700</v>
      </c>
      <c r="D79" s="95"/>
      <c r="E79" s="95"/>
      <c r="F79" s="96"/>
      <c r="G79" s="97">
        <f t="shared" si="17"/>
        <v>15</v>
      </c>
      <c r="H79" s="98"/>
      <c r="I79" s="98"/>
      <c r="J79" s="99"/>
      <c r="K79" s="100">
        <f t="shared" si="18"/>
        <v>212.21</v>
      </c>
      <c r="L79" s="101"/>
      <c r="M79" s="101"/>
      <c r="N79" s="102"/>
      <c r="O79" s="100">
        <f t="shared" ca="1" si="19"/>
        <v>212.15616813020961</v>
      </c>
      <c r="P79" s="101"/>
      <c r="Q79" s="101"/>
      <c r="R79" s="101"/>
      <c r="S79" s="101"/>
      <c r="T79" s="105">
        <f t="shared" ca="1" si="9"/>
        <v>5.3831869790400333E-2</v>
      </c>
      <c r="U79" s="106"/>
      <c r="V79" s="106"/>
      <c r="W79" s="107"/>
      <c r="X79" s="8"/>
      <c r="Y79" s="8"/>
      <c r="Z79" s="8"/>
      <c r="AA79" s="8"/>
      <c r="AB79" s="8"/>
      <c r="AC79" s="65">
        <v>212.21</v>
      </c>
      <c r="AD79" s="42">
        <v>0</v>
      </c>
      <c r="AF79" s="43">
        <f t="shared" ca="1" si="3"/>
        <v>5.3831869790392589E-2</v>
      </c>
      <c r="AG79">
        <v>2E-3</v>
      </c>
      <c r="AI79" s="64">
        <v>15</v>
      </c>
      <c r="AK79" s="65">
        <v>212.21</v>
      </c>
    </row>
    <row r="80" spans="1:37" ht="15" x14ac:dyDescent="0.25">
      <c r="A80" s="92">
        <v>54</v>
      </c>
      <c r="B80" s="93"/>
      <c r="C80" s="94">
        <f t="shared" si="16"/>
        <v>127715</v>
      </c>
      <c r="D80" s="95"/>
      <c r="E80" s="95"/>
      <c r="F80" s="96"/>
      <c r="G80" s="97">
        <f t="shared" si="17"/>
        <v>15</v>
      </c>
      <c r="H80" s="98"/>
      <c r="I80" s="98"/>
      <c r="J80" s="99"/>
      <c r="K80" s="100">
        <f t="shared" si="18"/>
        <v>212.49</v>
      </c>
      <c r="L80" s="101"/>
      <c r="M80" s="101"/>
      <c r="N80" s="102"/>
      <c r="O80" s="100">
        <f t="shared" ca="1" si="19"/>
        <v>212.45044874797316</v>
      </c>
      <c r="P80" s="101"/>
      <c r="Q80" s="101"/>
      <c r="R80" s="101"/>
      <c r="S80" s="101"/>
      <c r="T80" s="105">
        <f t="shared" ca="1" si="9"/>
        <v>3.9551252026853945E-2</v>
      </c>
      <c r="U80" s="106"/>
      <c r="V80" s="106"/>
      <c r="W80" s="107"/>
      <c r="X80" s="8"/>
      <c r="Y80" s="8"/>
      <c r="Z80" s="8"/>
      <c r="AA80" s="8"/>
      <c r="AB80" s="8"/>
      <c r="AC80" s="65">
        <v>212.49</v>
      </c>
      <c r="AD80" s="42">
        <v>0</v>
      </c>
      <c r="AF80" s="43">
        <f t="shared" ca="1" si="3"/>
        <v>3.9551252026856935E-2</v>
      </c>
      <c r="AG80">
        <v>2E-3</v>
      </c>
      <c r="AI80" s="64">
        <v>15</v>
      </c>
      <c r="AK80" s="65">
        <v>212.49</v>
      </c>
    </row>
    <row r="81" spans="1:37" ht="15" x14ac:dyDescent="0.25">
      <c r="A81" s="92">
        <v>55</v>
      </c>
      <c r="B81" s="93"/>
      <c r="C81" s="94">
        <f t="shared" si="16"/>
        <v>127751</v>
      </c>
      <c r="D81" s="95"/>
      <c r="E81" s="95"/>
      <c r="F81" s="96"/>
      <c r="G81" s="97">
        <f t="shared" si="17"/>
        <v>36</v>
      </c>
      <c r="H81" s="98"/>
      <c r="I81" s="98"/>
      <c r="J81" s="99"/>
      <c r="K81" s="100">
        <f t="shared" si="18"/>
        <v>212.76</v>
      </c>
      <c r="L81" s="101"/>
      <c r="M81" s="101"/>
      <c r="N81" s="102"/>
      <c r="O81" s="100">
        <f t="shared" ca="1" si="19"/>
        <v>212.69511141677052</v>
      </c>
      <c r="P81" s="101"/>
      <c r="Q81" s="101"/>
      <c r="R81" s="101"/>
      <c r="S81" s="101"/>
      <c r="T81" s="105">
        <f t="shared" ca="1" si="9"/>
        <v>6.4888583229475216E-2</v>
      </c>
      <c r="U81" s="106"/>
      <c r="V81" s="106"/>
      <c r="W81" s="107"/>
      <c r="X81" s="8"/>
      <c r="Y81" s="8"/>
      <c r="Z81" s="8"/>
      <c r="AA81" s="8"/>
      <c r="AB81" s="8"/>
      <c r="AC81" s="65">
        <v>212.76</v>
      </c>
      <c r="AD81" s="42">
        <v>0</v>
      </c>
      <c r="AF81" s="43">
        <f t="shared" ca="1" si="3"/>
        <v>6.4888583229461338E-2</v>
      </c>
      <c r="AG81">
        <v>2E-3</v>
      </c>
      <c r="AI81" s="64">
        <v>36</v>
      </c>
      <c r="AK81" s="65">
        <v>212.76</v>
      </c>
    </row>
    <row r="82" spans="1:37" ht="15" x14ac:dyDescent="0.25">
      <c r="A82" s="92">
        <v>56</v>
      </c>
      <c r="B82" s="93"/>
      <c r="C82" s="94">
        <f t="shared" si="16"/>
        <v>127772</v>
      </c>
      <c r="D82" s="95"/>
      <c r="E82" s="95"/>
      <c r="F82" s="96"/>
      <c r="G82" s="97">
        <f t="shared" si="17"/>
        <v>21</v>
      </c>
      <c r="H82" s="98"/>
      <c r="I82" s="98"/>
      <c r="J82" s="99"/>
      <c r="K82" s="100">
        <f t="shared" si="18"/>
        <v>212.66</v>
      </c>
      <c r="L82" s="101"/>
      <c r="M82" s="101"/>
      <c r="N82" s="102"/>
      <c r="O82" s="100">
        <f t="shared" ca="1" si="19"/>
        <v>212.61191149823838</v>
      </c>
      <c r="P82" s="101"/>
      <c r="Q82" s="101"/>
      <c r="R82" s="101"/>
      <c r="S82" s="101"/>
      <c r="T82" s="105">
        <f t="shared" ca="1" si="9"/>
        <v>4.8088501761611724E-2</v>
      </c>
      <c r="U82" s="106"/>
      <c r="V82" s="106"/>
      <c r="W82" s="107"/>
      <c r="X82" s="8"/>
      <c r="Y82" s="8"/>
      <c r="Z82" s="8"/>
      <c r="AA82" s="8"/>
      <c r="AB82" s="8"/>
      <c r="AC82" s="65">
        <v>212.66</v>
      </c>
      <c r="AD82" s="42">
        <v>0</v>
      </c>
      <c r="AF82" s="43">
        <f t="shared" ca="1" si="3"/>
        <v>4.8088501761612529E-2</v>
      </c>
      <c r="AG82">
        <v>2E-3</v>
      </c>
      <c r="AI82" s="64">
        <v>21</v>
      </c>
      <c r="AK82" s="65">
        <v>212.66</v>
      </c>
    </row>
    <row r="83" spans="1:37" ht="15" x14ac:dyDescent="0.25">
      <c r="A83" s="92">
        <v>57</v>
      </c>
      <c r="B83" s="93"/>
      <c r="C83" s="94">
        <f t="shared" si="16"/>
        <v>127800</v>
      </c>
      <c r="D83" s="95"/>
      <c r="E83" s="95"/>
      <c r="F83" s="96"/>
      <c r="G83" s="97">
        <f t="shared" si="17"/>
        <v>28</v>
      </c>
      <c r="H83" s="98"/>
      <c r="I83" s="98"/>
      <c r="J83" s="99"/>
      <c r="K83" s="100">
        <f t="shared" si="18"/>
        <v>187.5</v>
      </c>
      <c r="L83" s="101"/>
      <c r="M83" s="101"/>
      <c r="N83" s="102"/>
      <c r="O83" s="100">
        <f t="shared" ca="1" si="19"/>
        <v>187.42930210436708</v>
      </c>
      <c r="P83" s="101"/>
      <c r="Q83" s="101"/>
      <c r="R83" s="101"/>
      <c r="S83" s="101"/>
      <c r="T83" s="105">
        <f t="shared" ca="1" si="9"/>
        <v>7.0697895632918062E-2</v>
      </c>
      <c r="U83" s="106"/>
      <c r="V83" s="106"/>
      <c r="W83" s="107"/>
      <c r="X83" s="8"/>
      <c r="Y83" s="8"/>
      <c r="Z83" s="8"/>
      <c r="AA83" s="8"/>
      <c r="AB83" s="8"/>
      <c r="AC83" s="65">
        <v>212.5</v>
      </c>
      <c r="AD83" s="42">
        <v>25</v>
      </c>
      <c r="AF83" s="43">
        <f t="shared" ca="1" si="3"/>
        <v>7.0697895632914648E-2</v>
      </c>
      <c r="AG83">
        <v>2E-3</v>
      </c>
      <c r="AI83" s="64">
        <v>28</v>
      </c>
      <c r="AK83" s="65">
        <v>212.5</v>
      </c>
    </row>
    <row r="84" spans="1:37" ht="15" x14ac:dyDescent="0.25">
      <c r="A84" s="92">
        <v>58</v>
      </c>
      <c r="B84" s="93"/>
      <c r="C84" s="94">
        <f t="shared" si="16"/>
        <v>127819</v>
      </c>
      <c r="D84" s="95"/>
      <c r="E84" s="95"/>
      <c r="F84" s="96"/>
      <c r="G84" s="97">
        <f t="shared" si="17"/>
        <v>19</v>
      </c>
      <c r="H84" s="98"/>
      <c r="I84" s="98"/>
      <c r="J84" s="99"/>
      <c r="K84" s="100">
        <f t="shared" si="18"/>
        <v>186.39</v>
      </c>
      <c r="L84" s="101"/>
      <c r="M84" s="101"/>
      <c r="N84" s="102"/>
      <c r="O84" s="103">
        <f t="shared" ca="1" si="19"/>
        <v>186.33027447305679</v>
      </c>
      <c r="P84" s="104"/>
      <c r="Q84" s="104"/>
      <c r="R84" s="104"/>
      <c r="S84" s="104"/>
      <c r="T84" s="105">
        <f t="shared" ca="1" si="9"/>
        <v>5.9725526943196883E-2</v>
      </c>
      <c r="U84" s="106"/>
      <c r="V84" s="106"/>
      <c r="W84" s="107"/>
      <c r="X84" s="8"/>
      <c r="Y84" s="8"/>
      <c r="Z84" s="8"/>
      <c r="AA84" s="8"/>
      <c r="AB84" s="8"/>
      <c r="AC84" s="65">
        <v>212.39</v>
      </c>
      <c r="AD84" s="42">
        <v>26</v>
      </c>
      <c r="AF84" s="43">
        <f t="shared" ca="1" si="3"/>
        <v>5.9725526943204647E-2</v>
      </c>
      <c r="AG84">
        <v>2E-3</v>
      </c>
      <c r="AI84" s="64">
        <v>19</v>
      </c>
      <c r="AK84" s="65">
        <v>212.39</v>
      </c>
    </row>
    <row r="85" spans="1:37" ht="15" x14ac:dyDescent="0.25">
      <c r="A85" s="92">
        <v>59</v>
      </c>
      <c r="B85" s="93"/>
      <c r="C85" s="94">
        <f t="shared" si="16"/>
        <v>127844</v>
      </c>
      <c r="D85" s="95"/>
      <c r="E85" s="95"/>
      <c r="F85" s="96"/>
      <c r="G85" s="97">
        <f t="shared" si="17"/>
        <v>25</v>
      </c>
      <c r="H85" s="98"/>
      <c r="I85" s="98"/>
      <c r="J85" s="99"/>
      <c r="K85" s="100">
        <f t="shared" si="18"/>
        <v>185.24</v>
      </c>
      <c r="L85" s="101"/>
      <c r="M85" s="101"/>
      <c r="N85" s="102"/>
      <c r="O85" s="100">
        <f t="shared" ca="1" si="19"/>
        <v>185.22005274809345</v>
      </c>
      <c r="P85" s="101"/>
      <c r="Q85" s="101"/>
      <c r="R85" s="101"/>
      <c r="S85" s="101"/>
      <c r="T85" s="105">
        <f t="shared" ca="1" si="9"/>
        <v>1.9947251906557995E-2</v>
      </c>
      <c r="U85" s="106"/>
      <c r="V85" s="106"/>
      <c r="W85" s="107"/>
      <c r="X85" s="8"/>
      <c r="Y85" s="8"/>
      <c r="Z85" s="8"/>
      <c r="AA85" s="8"/>
      <c r="AB85" s="8"/>
      <c r="AC85" s="65">
        <v>212.24</v>
      </c>
      <c r="AD85" s="42">
        <v>27</v>
      </c>
      <c r="AF85" s="43">
        <f t="shared" ca="1" si="3"/>
        <v>1.9947251906568954E-2</v>
      </c>
      <c r="AG85">
        <v>2E-3</v>
      </c>
      <c r="AI85" s="64">
        <v>25</v>
      </c>
      <c r="AK85" s="65">
        <v>212.24</v>
      </c>
    </row>
    <row r="86" spans="1:37" ht="15" x14ac:dyDescent="0.25">
      <c r="A86" s="92">
        <v>60</v>
      </c>
      <c r="B86" s="93"/>
      <c r="C86" s="94">
        <f t="shared" si="16"/>
        <v>127860</v>
      </c>
      <c r="D86" s="95"/>
      <c r="E86" s="95"/>
      <c r="F86" s="96"/>
      <c r="G86" s="97">
        <f t="shared" si="17"/>
        <v>16</v>
      </c>
      <c r="H86" s="98"/>
      <c r="I86" s="98"/>
      <c r="J86" s="99"/>
      <c r="K86" s="100">
        <f t="shared" si="18"/>
        <v>184.14</v>
      </c>
      <c r="L86" s="101"/>
      <c r="M86" s="101"/>
      <c r="N86" s="102"/>
      <c r="O86" s="100">
        <f t="shared" ca="1" si="19"/>
        <v>184.11817957328992</v>
      </c>
      <c r="P86" s="101"/>
      <c r="Q86" s="101"/>
      <c r="R86" s="101"/>
      <c r="S86" s="101"/>
      <c r="T86" s="105">
        <f t="shared" ca="1" si="9"/>
        <v>2.1820426710064567E-2</v>
      </c>
      <c r="U86" s="106"/>
      <c r="V86" s="106"/>
      <c r="W86" s="107"/>
      <c r="X86" s="8"/>
      <c r="Y86" s="8"/>
      <c r="Z86" s="8"/>
      <c r="AA86" s="8"/>
      <c r="AB86" s="8"/>
      <c r="AC86" s="67">
        <v>212.14</v>
      </c>
      <c r="AD86" s="42">
        <v>28</v>
      </c>
      <c r="AF86" s="43">
        <f t="shared" ca="1" si="3"/>
        <v>2.1820426710063307E-2</v>
      </c>
      <c r="AG86">
        <v>2E-3</v>
      </c>
      <c r="AI86" s="68">
        <v>16</v>
      </c>
      <c r="AK86" s="67">
        <v>212.14</v>
      </c>
    </row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60" ht="14.25" customHeight="1" x14ac:dyDescent="0.25"/>
  </sheetData>
  <mergeCells count="382">
    <mergeCell ref="T70:W70"/>
    <mergeCell ref="T71:W71"/>
    <mergeCell ref="T72:W72"/>
    <mergeCell ref="T73:W73"/>
    <mergeCell ref="T74:W74"/>
    <mergeCell ref="A16:U16"/>
    <mergeCell ref="I18:U18"/>
    <mergeCell ref="K73:N73"/>
    <mergeCell ref="O73:S73"/>
    <mergeCell ref="A58:B58"/>
    <mergeCell ref="C58:F58"/>
    <mergeCell ref="G58:J58"/>
    <mergeCell ref="K58:N58"/>
    <mergeCell ref="O58:S58"/>
    <mergeCell ref="T58:W58"/>
    <mergeCell ref="A57:B57"/>
    <mergeCell ref="C57:F57"/>
    <mergeCell ref="G57:J57"/>
    <mergeCell ref="K57:N57"/>
    <mergeCell ref="O57:S57"/>
    <mergeCell ref="T57:W57"/>
    <mergeCell ref="A56:B56"/>
    <mergeCell ref="C56:F56"/>
    <mergeCell ref="G56:J56"/>
    <mergeCell ref="K56:N56"/>
    <mergeCell ref="O56:S56"/>
    <mergeCell ref="T56:W56"/>
    <mergeCell ref="A55:B55"/>
    <mergeCell ref="C55:F55"/>
    <mergeCell ref="G55:J55"/>
    <mergeCell ref="K55:N55"/>
    <mergeCell ref="O55:S55"/>
    <mergeCell ref="T55:W55"/>
    <mergeCell ref="A54:B54"/>
    <mergeCell ref="C54:F54"/>
    <mergeCell ref="G54:J54"/>
    <mergeCell ref="K54:N54"/>
    <mergeCell ref="O54:S54"/>
    <mergeCell ref="T54:W54"/>
    <mergeCell ref="A53:B53"/>
    <mergeCell ref="C53:F53"/>
    <mergeCell ref="G53:J53"/>
    <mergeCell ref="K53:N53"/>
    <mergeCell ref="O53:S53"/>
    <mergeCell ref="T53:W53"/>
    <mergeCell ref="A52:B52"/>
    <mergeCell ref="C52:F52"/>
    <mergeCell ref="G52:J52"/>
    <mergeCell ref="K52:N52"/>
    <mergeCell ref="O52:S52"/>
    <mergeCell ref="T52:W52"/>
    <mergeCell ref="A51:B51"/>
    <mergeCell ref="C51:F51"/>
    <mergeCell ref="G51:J51"/>
    <mergeCell ref="K51:N51"/>
    <mergeCell ref="O51:S51"/>
    <mergeCell ref="T51:W51"/>
    <mergeCell ref="A50:B50"/>
    <mergeCell ref="C50:F50"/>
    <mergeCell ref="G50:J50"/>
    <mergeCell ref="K50:N50"/>
    <mergeCell ref="O50:S50"/>
    <mergeCell ref="T50:W50"/>
    <mergeCell ref="A49:B49"/>
    <mergeCell ref="C49:F49"/>
    <mergeCell ref="G49:J49"/>
    <mergeCell ref="K49:N49"/>
    <mergeCell ref="O49:S49"/>
    <mergeCell ref="T49:W49"/>
    <mergeCell ref="A48:B48"/>
    <mergeCell ref="C48:F48"/>
    <mergeCell ref="G48:J48"/>
    <mergeCell ref="K48:N48"/>
    <mergeCell ref="O48:S48"/>
    <mergeCell ref="T48:W48"/>
    <mergeCell ref="A47:B47"/>
    <mergeCell ref="C47:F47"/>
    <mergeCell ref="G47:J47"/>
    <mergeCell ref="K47:N47"/>
    <mergeCell ref="O47:S47"/>
    <mergeCell ref="T47:W47"/>
    <mergeCell ref="A46:B46"/>
    <mergeCell ref="C46:F46"/>
    <mergeCell ref="G46:J46"/>
    <mergeCell ref="K46:N46"/>
    <mergeCell ref="O46:S46"/>
    <mergeCell ref="T46:W46"/>
    <mergeCell ref="A45:B45"/>
    <mergeCell ref="C45:F45"/>
    <mergeCell ref="G45:J45"/>
    <mergeCell ref="K45:N45"/>
    <mergeCell ref="O45:S45"/>
    <mergeCell ref="T45:W45"/>
    <mergeCell ref="A44:B44"/>
    <mergeCell ref="C44:F44"/>
    <mergeCell ref="G44:J44"/>
    <mergeCell ref="K44:N44"/>
    <mergeCell ref="O44:S44"/>
    <mergeCell ref="T44:W44"/>
    <mergeCell ref="A43:B43"/>
    <mergeCell ref="C43:F43"/>
    <mergeCell ref="G43:J43"/>
    <mergeCell ref="K43:N43"/>
    <mergeCell ref="O43:S43"/>
    <mergeCell ref="T43:W43"/>
    <mergeCell ref="A42:B42"/>
    <mergeCell ref="C42:F42"/>
    <mergeCell ref="G42:J42"/>
    <mergeCell ref="K42:N42"/>
    <mergeCell ref="O42:S42"/>
    <mergeCell ref="T42:W42"/>
    <mergeCell ref="A41:B41"/>
    <mergeCell ref="C41:F41"/>
    <mergeCell ref="G41:J41"/>
    <mergeCell ref="K41:N41"/>
    <mergeCell ref="O41:S41"/>
    <mergeCell ref="T41:W41"/>
    <mergeCell ref="A40:B40"/>
    <mergeCell ref="C40:F40"/>
    <mergeCell ref="G40:J40"/>
    <mergeCell ref="K40:N40"/>
    <mergeCell ref="O40:S40"/>
    <mergeCell ref="T40:W40"/>
    <mergeCell ref="A39:B39"/>
    <mergeCell ref="C39:F39"/>
    <mergeCell ref="G39:J39"/>
    <mergeCell ref="K39:N39"/>
    <mergeCell ref="O39:S39"/>
    <mergeCell ref="T39:W39"/>
    <mergeCell ref="A38:B38"/>
    <mergeCell ref="C38:F38"/>
    <mergeCell ref="G38:J38"/>
    <mergeCell ref="K38:N38"/>
    <mergeCell ref="O38:S38"/>
    <mergeCell ref="T38:W38"/>
    <mergeCell ref="A37:B37"/>
    <mergeCell ref="C37:F37"/>
    <mergeCell ref="G37:J37"/>
    <mergeCell ref="K37:N37"/>
    <mergeCell ref="O37:S37"/>
    <mergeCell ref="T37:W37"/>
    <mergeCell ref="A36:B36"/>
    <mergeCell ref="C36:F36"/>
    <mergeCell ref="G36:J36"/>
    <mergeCell ref="K36:N36"/>
    <mergeCell ref="O36:S36"/>
    <mergeCell ref="T36:W36"/>
    <mergeCell ref="A35:B35"/>
    <mergeCell ref="C35:F35"/>
    <mergeCell ref="G35:J35"/>
    <mergeCell ref="K35:N35"/>
    <mergeCell ref="O35:S35"/>
    <mergeCell ref="T35:W35"/>
    <mergeCell ref="A34:B34"/>
    <mergeCell ref="C34:F34"/>
    <mergeCell ref="G34:J34"/>
    <mergeCell ref="K34:N34"/>
    <mergeCell ref="O34:S34"/>
    <mergeCell ref="T34:W34"/>
    <mergeCell ref="A33:B33"/>
    <mergeCell ref="C33:F33"/>
    <mergeCell ref="G33:J33"/>
    <mergeCell ref="K33:N33"/>
    <mergeCell ref="O33:S33"/>
    <mergeCell ref="T33:W33"/>
    <mergeCell ref="A32:B32"/>
    <mergeCell ref="C32:F32"/>
    <mergeCell ref="G32:J32"/>
    <mergeCell ref="K32:N32"/>
    <mergeCell ref="O32:S32"/>
    <mergeCell ref="T32:W32"/>
    <mergeCell ref="A31:B31"/>
    <mergeCell ref="C31:F31"/>
    <mergeCell ref="G31:J31"/>
    <mergeCell ref="K31:N31"/>
    <mergeCell ref="O31:S31"/>
    <mergeCell ref="T31:W31"/>
    <mergeCell ref="A30:B30"/>
    <mergeCell ref="C30:F30"/>
    <mergeCell ref="G30:J30"/>
    <mergeCell ref="K30:N30"/>
    <mergeCell ref="O30:S30"/>
    <mergeCell ref="T30:W30"/>
    <mergeCell ref="G21:J25"/>
    <mergeCell ref="K21:N25"/>
    <mergeCell ref="O21:S25"/>
    <mergeCell ref="T21:W25"/>
    <mergeCell ref="A29:B29"/>
    <mergeCell ref="C29:F29"/>
    <mergeCell ref="G29:J29"/>
    <mergeCell ref="K29:N29"/>
    <mergeCell ref="O29:S29"/>
    <mergeCell ref="T29:W29"/>
    <mergeCell ref="A28:B28"/>
    <mergeCell ref="C28:F28"/>
    <mergeCell ref="G28:J28"/>
    <mergeCell ref="K28:N28"/>
    <mergeCell ref="O28:S28"/>
    <mergeCell ref="T28:W28"/>
    <mergeCell ref="T59:W59"/>
    <mergeCell ref="T60:W60"/>
    <mergeCell ref="M8:U8"/>
    <mergeCell ref="N10:O10"/>
    <mergeCell ref="Q10:T10"/>
    <mergeCell ref="L11:T11"/>
    <mergeCell ref="A13:AA13"/>
    <mergeCell ref="A14:AA14"/>
    <mergeCell ref="A1:AB1"/>
    <mergeCell ref="G2:AB2"/>
    <mergeCell ref="A4:AB4"/>
    <mergeCell ref="A5:AB5"/>
    <mergeCell ref="K6:U6"/>
    <mergeCell ref="A7:AA7"/>
    <mergeCell ref="A27:B27"/>
    <mergeCell ref="C27:F27"/>
    <mergeCell ref="G27:J27"/>
    <mergeCell ref="K27:N27"/>
    <mergeCell ref="O27:S27"/>
    <mergeCell ref="T27:W27"/>
    <mergeCell ref="A17:Z17"/>
    <mergeCell ref="G19:P19"/>
    <mergeCell ref="A21:B25"/>
    <mergeCell ref="C21:F25"/>
    <mergeCell ref="A59:B59"/>
    <mergeCell ref="A60:B60"/>
    <mergeCell ref="C59:F59"/>
    <mergeCell ref="C60:F60"/>
    <mergeCell ref="G59:J59"/>
    <mergeCell ref="G60:J60"/>
    <mergeCell ref="K59:N59"/>
    <mergeCell ref="K60:N60"/>
    <mergeCell ref="O59:S59"/>
    <mergeCell ref="O60:S60"/>
    <mergeCell ref="T61:W61"/>
    <mergeCell ref="T62:W62"/>
    <mergeCell ref="T63:W63"/>
    <mergeCell ref="T64:W64"/>
    <mergeCell ref="T65:W65"/>
    <mergeCell ref="T66:W66"/>
    <mergeCell ref="T67:W67"/>
    <mergeCell ref="T68:W68"/>
    <mergeCell ref="T69:W69"/>
    <mergeCell ref="O83:S83"/>
    <mergeCell ref="T84:W84"/>
    <mergeCell ref="T85:W85"/>
    <mergeCell ref="T86:W86"/>
    <mergeCell ref="T75:W75"/>
    <mergeCell ref="T76:W76"/>
    <mergeCell ref="T77:W77"/>
    <mergeCell ref="T78:W78"/>
    <mergeCell ref="T79:W79"/>
    <mergeCell ref="T80:W80"/>
    <mergeCell ref="T81:W81"/>
    <mergeCell ref="T82:W82"/>
    <mergeCell ref="T83:W83"/>
    <mergeCell ref="O84:S84"/>
    <mergeCell ref="O85:S85"/>
    <mergeCell ref="O86:S86"/>
    <mergeCell ref="O61:S61"/>
    <mergeCell ref="O62:S62"/>
    <mergeCell ref="O63:S63"/>
    <mergeCell ref="O64:S64"/>
    <mergeCell ref="O65:S65"/>
    <mergeCell ref="O66:S66"/>
    <mergeCell ref="O67:S67"/>
    <mergeCell ref="O68:S68"/>
    <mergeCell ref="O69:S69"/>
    <mergeCell ref="O70:S70"/>
    <mergeCell ref="O71:S71"/>
    <mergeCell ref="O72:S72"/>
    <mergeCell ref="O74:S74"/>
    <mergeCell ref="O75:S75"/>
    <mergeCell ref="O76:S76"/>
    <mergeCell ref="O77:S77"/>
    <mergeCell ref="O78:S78"/>
    <mergeCell ref="O79:S79"/>
    <mergeCell ref="O80:S80"/>
    <mergeCell ref="O81:S81"/>
    <mergeCell ref="O82:S82"/>
    <mergeCell ref="A64:B64"/>
    <mergeCell ref="C64:F64"/>
    <mergeCell ref="G64:J64"/>
    <mergeCell ref="K64:N64"/>
    <mergeCell ref="A65:B65"/>
    <mergeCell ref="C65:F65"/>
    <mergeCell ref="G65:J65"/>
    <mergeCell ref="K65:N65"/>
    <mergeCell ref="A66:B66"/>
    <mergeCell ref="C66:F66"/>
    <mergeCell ref="A61:B61"/>
    <mergeCell ref="C61:F61"/>
    <mergeCell ref="G61:J61"/>
    <mergeCell ref="K61:N61"/>
    <mergeCell ref="A62:B62"/>
    <mergeCell ref="C62:F62"/>
    <mergeCell ref="G62:J62"/>
    <mergeCell ref="K62:N62"/>
    <mergeCell ref="A63:B63"/>
    <mergeCell ref="C63:F63"/>
    <mergeCell ref="G63:J63"/>
    <mergeCell ref="K63:N63"/>
    <mergeCell ref="G66:J66"/>
    <mergeCell ref="K66:N66"/>
    <mergeCell ref="A67:B67"/>
    <mergeCell ref="C67:F67"/>
    <mergeCell ref="G67:J67"/>
    <mergeCell ref="K67:N67"/>
    <mergeCell ref="A68:B68"/>
    <mergeCell ref="C68:F68"/>
    <mergeCell ref="G68:J68"/>
    <mergeCell ref="K68:N68"/>
    <mergeCell ref="A69:B69"/>
    <mergeCell ref="C69:F69"/>
    <mergeCell ref="G69:J69"/>
    <mergeCell ref="K69:N69"/>
    <mergeCell ref="A70:B70"/>
    <mergeCell ref="C70:F70"/>
    <mergeCell ref="G70:J70"/>
    <mergeCell ref="K70:N70"/>
    <mergeCell ref="A71:B71"/>
    <mergeCell ref="C71:F71"/>
    <mergeCell ref="G71:J71"/>
    <mergeCell ref="K71:N71"/>
    <mergeCell ref="A72:B72"/>
    <mergeCell ref="C72:F72"/>
    <mergeCell ref="G72:J72"/>
    <mergeCell ref="K72:N72"/>
    <mergeCell ref="A73:B73"/>
    <mergeCell ref="C73:F73"/>
    <mergeCell ref="G73:J73"/>
    <mergeCell ref="A74:B74"/>
    <mergeCell ref="C74:F74"/>
    <mergeCell ref="G74:J74"/>
    <mergeCell ref="K74:N74"/>
    <mergeCell ref="A75:B75"/>
    <mergeCell ref="C75:F75"/>
    <mergeCell ref="G75:J75"/>
    <mergeCell ref="K75:N75"/>
    <mergeCell ref="A76:B76"/>
    <mergeCell ref="C76:F76"/>
    <mergeCell ref="G76:J76"/>
    <mergeCell ref="K76:N76"/>
    <mergeCell ref="A77:B77"/>
    <mergeCell ref="C77:F77"/>
    <mergeCell ref="G77:J77"/>
    <mergeCell ref="K77:N77"/>
    <mergeCell ref="A78:B78"/>
    <mergeCell ref="C78:F78"/>
    <mergeCell ref="G78:J78"/>
    <mergeCell ref="K78:N78"/>
    <mergeCell ref="A79:B79"/>
    <mergeCell ref="C79:F79"/>
    <mergeCell ref="G79:J79"/>
    <mergeCell ref="K79:N79"/>
    <mergeCell ref="A80:B80"/>
    <mergeCell ref="C80:F80"/>
    <mergeCell ref="G80:J80"/>
    <mergeCell ref="K80:N80"/>
    <mergeCell ref="A81:B81"/>
    <mergeCell ref="C81:F81"/>
    <mergeCell ref="G81:J81"/>
    <mergeCell ref="K81:N81"/>
    <mergeCell ref="A82:B82"/>
    <mergeCell ref="C82:F82"/>
    <mergeCell ref="G82:J82"/>
    <mergeCell ref="K82:N82"/>
    <mergeCell ref="A83:B83"/>
    <mergeCell ref="C83:F83"/>
    <mergeCell ref="G83:J83"/>
    <mergeCell ref="K83:N83"/>
    <mergeCell ref="A84:B84"/>
    <mergeCell ref="C84:F84"/>
    <mergeCell ref="G84:J84"/>
    <mergeCell ref="K84:N84"/>
    <mergeCell ref="A85:B85"/>
    <mergeCell ref="C85:F85"/>
    <mergeCell ref="G85:J85"/>
    <mergeCell ref="K85:N85"/>
    <mergeCell ref="A86:B86"/>
    <mergeCell ref="C86:F86"/>
    <mergeCell ref="G86:J86"/>
    <mergeCell ref="K86:N86"/>
  </mergeCells>
  <pageMargins left="0.70866141732283472" right="0.19685039370078741" top="0.27559055118110237" bottom="0.27559055118110237" header="0.15748031496062992" footer="0.19685039370078741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39"/>
  <sheetViews>
    <sheetView tabSelected="1" topLeftCell="A4" zoomScale="80" zoomScaleNormal="80" workbookViewId="0">
      <selection activeCell="F28" sqref="F28:BQ28"/>
    </sheetView>
  </sheetViews>
  <sheetFormatPr defaultRowHeight="14.45" customHeight="1" x14ac:dyDescent="0.25"/>
  <cols>
    <col min="5" max="5" width="0.85546875" customWidth="1"/>
    <col min="6" max="69" width="3.5703125" customWidth="1"/>
  </cols>
  <sheetData>
    <row r="2" spans="4:69" ht="20.45" customHeight="1" x14ac:dyDescent="0.3">
      <c r="F2" s="156" t="s">
        <v>84</v>
      </c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</row>
    <row r="3" spans="4:69" ht="14.45" customHeight="1" x14ac:dyDescent="0.25">
      <c r="D3" s="38"/>
    </row>
    <row r="4" spans="4:69" ht="14.45" customHeight="1" x14ac:dyDescent="0.25">
      <c r="D4" s="38"/>
      <c r="E4" s="48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</row>
    <row r="5" spans="4:69" ht="14.45" customHeight="1" x14ac:dyDescent="0.25">
      <c r="D5" s="38"/>
      <c r="E5" s="50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</row>
    <row r="6" spans="4:69" ht="14.45" customHeight="1" x14ac:dyDescent="0.25">
      <c r="D6" s="38"/>
      <c r="E6" s="48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</row>
    <row r="7" spans="4:69" ht="14.45" customHeight="1" x14ac:dyDescent="0.25">
      <c r="D7" s="38"/>
      <c r="E7" s="50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</row>
    <row r="8" spans="4:69" ht="14.45" customHeight="1" x14ac:dyDescent="0.25">
      <c r="D8" s="38"/>
      <c r="E8" s="48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</row>
    <row r="9" spans="4:69" ht="14.45" customHeight="1" x14ac:dyDescent="0.25">
      <c r="D9" s="38"/>
      <c r="E9" s="50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</row>
    <row r="10" spans="4:69" ht="14.45" customHeight="1" x14ac:dyDescent="0.25">
      <c r="D10" s="38"/>
      <c r="E10" s="48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</row>
    <row r="11" spans="4:69" ht="14.45" customHeight="1" x14ac:dyDescent="0.25">
      <c r="D11" s="38"/>
      <c r="E11" s="50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</row>
    <row r="12" spans="4:69" ht="14.45" customHeight="1" x14ac:dyDescent="0.25">
      <c r="D12" s="38"/>
      <c r="E12" s="48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</row>
    <row r="13" spans="4:69" ht="14.45" customHeight="1" x14ac:dyDescent="0.25">
      <c r="D13" s="38"/>
      <c r="E13" s="50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</row>
    <row r="14" spans="4:69" ht="14.45" customHeight="1" x14ac:dyDescent="0.25">
      <c r="D14" s="38"/>
      <c r="E14" s="48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</row>
    <row r="15" spans="4:69" ht="14.45" customHeight="1" x14ac:dyDescent="0.25">
      <c r="D15" s="38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4:69" ht="14.45" customHeight="1" x14ac:dyDescent="0.25">
      <c r="D16" s="38"/>
      <c r="E16" s="48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pans="1:69" ht="14.45" customHeight="1" x14ac:dyDescent="0.25">
      <c r="D17" s="38"/>
      <c r="E17" s="50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ht="14.45" customHeight="1" x14ac:dyDescent="0.25">
      <c r="D18" s="38"/>
      <c r="E18" s="48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ht="14.45" customHeight="1" x14ac:dyDescent="0.25">
      <c r="D19" s="38"/>
      <c r="E19" s="50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ht="14.45" customHeight="1" x14ac:dyDescent="0.25">
      <c r="D20" s="38"/>
      <c r="E20" s="48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ht="14.45" customHeight="1" x14ac:dyDescent="0.25">
      <c r="D21" s="38"/>
      <c r="E21" s="50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ht="14.45" customHeight="1" x14ac:dyDescent="0.25">
      <c r="D22" s="38"/>
      <c r="E22" s="48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ht="14.45" customHeight="1" x14ac:dyDescent="0.25">
      <c r="D23" s="38"/>
      <c r="E23" s="50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ht="14.45" customHeight="1" x14ac:dyDescent="0.25">
      <c r="D24" s="38"/>
      <c r="E24" s="48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ht="14.45" customHeight="1" x14ac:dyDescent="0.25">
      <c r="D25" s="38"/>
      <c r="E25" s="5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</row>
    <row r="26" spans="1:69" ht="69.75" customHeight="1" x14ac:dyDescent="0.25">
      <c r="A26" s="157" t="s">
        <v>74</v>
      </c>
      <c r="B26" s="158"/>
      <c r="C26" s="158"/>
      <c r="D26" s="158"/>
      <c r="E26" s="158"/>
      <c r="F26" s="52">
        <f>INDEX(Ведомость!$C27:$C86,COLUMN(A1))</f>
        <v>127380</v>
      </c>
      <c r="G26" s="52">
        <f>INDEX(Ведомость!$C27:$C86,COLUMN(B1))</f>
        <v>127400</v>
      </c>
      <c r="H26" s="52">
        <f>INDEX(Ведомость!$C27:$C86,COLUMN(C1))</f>
        <v>127409</v>
      </c>
      <c r="I26" s="52">
        <f>INDEX(Ведомость!$C27:$C86,COLUMN(D1))</f>
        <v>127428</v>
      </c>
      <c r="J26" s="52">
        <f>INDEX(Ведомость!$C27:$C86,COLUMN(E1))</f>
        <v>127430</v>
      </c>
      <c r="K26" s="52">
        <f>INDEX(Ведомость!$C27:$C86,COLUMN(F1))</f>
        <v>127432</v>
      </c>
      <c r="L26" s="52">
        <f>INDEX(Ведомость!$C27:$C86,COLUMN(G1))</f>
        <v>127434</v>
      </c>
      <c r="M26" s="52">
        <f>INDEX(Ведомость!$C27:$C86,COLUMN(H1))</f>
        <v>127436</v>
      </c>
      <c r="N26" s="52">
        <f>INDEX(Ведомость!$C27:$C86,COLUMN(I1))</f>
        <v>127438</v>
      </c>
      <c r="O26" s="52">
        <f>INDEX(Ведомость!$C27:$C86,COLUMN(J1))</f>
        <v>127440</v>
      </c>
      <c r="P26" s="52">
        <f>INDEX(Ведомость!$C27:$C86,COLUMN(K1))</f>
        <v>127442</v>
      </c>
      <c r="Q26" s="52">
        <f>INDEX(Ведомость!$C27:$C86,COLUMN(L1))</f>
        <v>127444</v>
      </c>
      <c r="R26" s="52">
        <f>INDEX(Ведомость!$C27:$C86,COLUMN(M1))</f>
        <v>127446</v>
      </c>
      <c r="S26" s="52">
        <f>INDEX(Ведомость!$C27:$C86,COLUMN(N1))</f>
        <v>127448</v>
      </c>
      <c r="T26" s="52">
        <f>INDEX(Ведомость!$C27:$C86,COLUMN(O1))</f>
        <v>127450</v>
      </c>
      <c r="U26" s="52">
        <f>INDEX(Ведомость!$C27:$C86,COLUMN(P1))</f>
        <v>127452</v>
      </c>
      <c r="V26" s="52">
        <f>INDEX(Ведомость!$C27:$C86,COLUMN(Q1))</f>
        <v>127454</v>
      </c>
      <c r="W26" s="52">
        <f>INDEX(Ведомость!$C27:$C86,COLUMN(R1))</f>
        <v>127456</v>
      </c>
      <c r="X26" s="52">
        <f>INDEX(Ведомость!$C27:$C86,COLUMN(S1))</f>
        <v>127458</v>
      </c>
      <c r="Y26" s="52">
        <f>INDEX(Ведомость!$C27:$C86,COLUMN(T1))</f>
        <v>127460</v>
      </c>
      <c r="Z26" s="52">
        <f>INDEX(Ведомость!$C27:$C86,COLUMN(U1))</f>
        <v>127462</v>
      </c>
      <c r="AA26" s="52">
        <f>INDEX(Ведомость!$C27:$C86,COLUMN(V1))</f>
        <v>127464</v>
      </c>
      <c r="AB26" s="52">
        <f>INDEX(Ведомость!$C27:$C86,COLUMN(W1))</f>
        <v>127466</v>
      </c>
      <c r="AC26" s="52">
        <f>INDEX(Ведомость!$C27:$C86,COLUMN(X1))</f>
        <v>127468</v>
      </c>
      <c r="AD26" s="52">
        <f>INDEX(Ведомость!$C27:$C86,COLUMN(Y1))</f>
        <v>127470</v>
      </c>
      <c r="AE26" s="52">
        <f>INDEX(Ведомость!$C27:$C86,COLUMN(Z1))</f>
        <v>127472</v>
      </c>
      <c r="AF26" s="52">
        <f>INDEX(Ведомость!$C27:$C86,COLUMN(AA1))</f>
        <v>127474</v>
      </c>
      <c r="AG26" s="52">
        <f>INDEX(Ведомость!$C27:$C86,COLUMN(AB1))</f>
        <v>127476</v>
      </c>
      <c r="AH26" s="52">
        <f>INDEX(Ведомость!$C27:$C86,COLUMN(AC1))</f>
        <v>127478</v>
      </c>
      <c r="AI26" s="52">
        <f>INDEX(Ведомость!$C27:$C86,COLUMN(AD1))</f>
        <v>127480</v>
      </c>
      <c r="AJ26" s="52">
        <f>INDEX(Ведомость!$C27:$C86,COLUMN(AE1))</f>
        <v>127482</v>
      </c>
      <c r="AK26" s="52">
        <f>INDEX(Ведомость!$C27:$C86,COLUMN(AF1))</f>
        <v>127484</v>
      </c>
      <c r="AL26" s="52">
        <f>INDEX(Ведомость!$C27:$C86,COLUMN(AG1))</f>
        <v>127486</v>
      </c>
      <c r="AM26" s="52">
        <f>INDEX(Ведомость!$C27:$C86,COLUMN(AH1))</f>
        <v>127488</v>
      </c>
      <c r="AN26" s="52">
        <f>INDEX(Ведомость!$C27:$C86,COLUMN(AI1))</f>
        <v>127500</v>
      </c>
      <c r="AO26" s="52">
        <f>INDEX(Ведомость!$C27:$C86,COLUMN(AJ1))</f>
        <v>127528</v>
      </c>
      <c r="AP26" s="52">
        <f>INDEX(Ведомость!$C27:$C86,COLUMN(AK1))</f>
        <v>127548</v>
      </c>
      <c r="AQ26" s="52">
        <f>INDEX(Ведомость!$C27:$C86,COLUMN(AL1))</f>
        <v>127564</v>
      </c>
      <c r="AR26" s="52">
        <f>INDEX(Ведомость!$C27:$C86,COLUMN(AM1))</f>
        <v>127572</v>
      </c>
      <c r="AS26" s="52">
        <f>INDEX(Ведомость!$C27:$C86,COLUMN(AN1))</f>
        <v>127574</v>
      </c>
      <c r="AT26" s="52">
        <f>INDEX(Ведомость!$C27:$C86,COLUMN(AO1))</f>
        <v>127576</v>
      </c>
      <c r="AU26" s="52">
        <f>INDEX(Ведомость!$C27:$C86,COLUMN(AP1))</f>
        <v>127578</v>
      </c>
      <c r="AV26" s="52">
        <f>INDEX(Ведомость!$C27:$C86,COLUMN(AQ1))</f>
        <v>127580</v>
      </c>
      <c r="AW26" s="52">
        <f>INDEX(Ведомость!$C27:$C86,COLUMN(AR1))</f>
        <v>127582</v>
      </c>
      <c r="AX26" s="52">
        <f>INDEX(Ведомость!$C27:$C86,COLUMN(AS1))</f>
        <v>127584</v>
      </c>
      <c r="AY26" s="52">
        <f>INDEX(Ведомость!$C27:$C86,COLUMN(AT1))</f>
        <v>127586</v>
      </c>
      <c r="AZ26" s="52">
        <f>INDEX(Ведомость!$C27:$C86,COLUMN(AU1))</f>
        <v>127600</v>
      </c>
      <c r="BA26" s="52">
        <f>INDEX(Ведомость!$C27:$C86,COLUMN(AV1))</f>
        <v>127610</v>
      </c>
      <c r="BB26" s="52">
        <f>INDEX(Ведомость!$C27:$C86,COLUMN(AW1))</f>
        <v>127630</v>
      </c>
      <c r="BC26" s="52">
        <f>INDEX(Ведомость!$C27:$C86,COLUMN(AX1))</f>
        <v>127658</v>
      </c>
      <c r="BD26" s="52">
        <f>INDEX(Ведомость!$C27:$C86,COLUMN(AY1))</f>
        <v>127673</v>
      </c>
      <c r="BE26" s="52">
        <f>INDEX(Ведомость!$C27:$C86,COLUMN(AZ1))</f>
        <v>127685</v>
      </c>
      <c r="BF26" s="52">
        <f>INDEX(Ведомость!$C27:$C86,COLUMN(BA1))</f>
        <v>127700</v>
      </c>
      <c r="BG26" s="52">
        <f>INDEX(Ведомость!$C27:$C86,COLUMN(BB1))</f>
        <v>127715</v>
      </c>
      <c r="BH26" s="52">
        <f>INDEX(Ведомость!$C27:$C86,COLUMN(BC1))</f>
        <v>127751</v>
      </c>
      <c r="BI26" s="52">
        <f>INDEX(Ведомость!$C27:$C86,COLUMN(BD1))</f>
        <v>127772</v>
      </c>
      <c r="BJ26" s="52">
        <f>INDEX(Ведомость!$C27:$C86,COLUMN(BE1))</f>
        <v>127800</v>
      </c>
      <c r="BK26" s="52">
        <f>INDEX(Ведомость!$C27:$C86,COLUMN(BF1))</f>
        <v>127819</v>
      </c>
      <c r="BL26" s="52">
        <f>INDEX(Ведомость!$C27:$C86,COLUMN(BG1))</f>
        <v>127844</v>
      </c>
      <c r="BM26" s="52">
        <f>INDEX(Ведомость!$C27:$C86,COLUMN(BH1))</f>
        <v>127860</v>
      </c>
      <c r="BN26" s="52" t="e">
        <f>INDEX(Ведомость!$C27:$C86,COLUMN(BI1))</f>
        <v>#REF!</v>
      </c>
      <c r="BO26" s="52" t="e">
        <f>INDEX(Ведомость!$C27:$C86,COLUMN(BJ1))</f>
        <v>#REF!</v>
      </c>
      <c r="BP26" s="52" t="e">
        <f>INDEX(Ведомость!$C27:$C86,COLUMN(BK1))</f>
        <v>#REF!</v>
      </c>
      <c r="BQ26" s="52" t="e">
        <f>INDEX(Ведомость!$C27:$C86,COLUMN(BL1))</f>
        <v>#REF!</v>
      </c>
    </row>
    <row r="27" spans="1:69" ht="48" customHeight="1" x14ac:dyDescent="0.25">
      <c r="A27" s="159" t="s">
        <v>75</v>
      </c>
      <c r="B27" s="160"/>
      <c r="C27" s="160"/>
      <c r="D27" s="160"/>
      <c r="E27" s="160"/>
      <c r="F27" s="53">
        <f>INDEX(Ведомость!$K27:$K86,COLUMN(A1))</f>
        <v>210.37</v>
      </c>
      <c r="G27" s="53">
        <f>INDEX(Ведомость!$K27:$K86,COLUMN(B1))</f>
        <v>210.59</v>
      </c>
      <c r="H27" s="53">
        <f>INDEX(Ведомость!$K27:$K86,COLUMN(C1))</f>
        <v>210.64</v>
      </c>
      <c r="I27" s="53">
        <f>INDEX(Ведомость!$K27:$K86,COLUMN(D1))</f>
        <v>210.6</v>
      </c>
      <c r="J27" s="53">
        <f>INDEX(Ведомость!$K27:$K86,COLUMN(E1))</f>
        <v>210.59199999999998</v>
      </c>
      <c r="K27" s="53">
        <f>INDEX(Ведомость!$K27:$K86,COLUMN(F1))</f>
        <v>210.58399999999997</v>
      </c>
      <c r="L27" s="53">
        <f>INDEX(Ведомость!$K27:$K86,COLUMN(G1))</f>
        <v>210.57599999999996</v>
      </c>
      <c r="M27" s="53">
        <f>INDEX(Ведомость!$K27:$K86,COLUMN(H1))</f>
        <v>210.56799999999996</v>
      </c>
      <c r="N27" s="53">
        <f>INDEX(Ведомость!$K27:$K86,COLUMN(I1))</f>
        <v>210.55999999999995</v>
      </c>
      <c r="O27" s="53">
        <f>INDEX(Ведомость!$K27:$K86,COLUMN(J1))</f>
        <v>210.55199999999994</v>
      </c>
      <c r="P27" s="53">
        <f>INDEX(Ведомость!$K27:$K86,COLUMN(K1))</f>
        <v>210.54399999999993</v>
      </c>
      <c r="Q27" s="53">
        <f>INDEX(Ведомость!$K27:$K86,COLUMN(L1))</f>
        <v>210.53599999999992</v>
      </c>
      <c r="R27" s="53">
        <f>INDEX(Ведомость!$K27:$K86,COLUMN(M1))</f>
        <v>210.52799999999991</v>
      </c>
      <c r="S27" s="53">
        <f>INDEX(Ведомость!$K27:$K86,COLUMN(N1))</f>
        <v>210.5199999999999</v>
      </c>
      <c r="T27" s="53">
        <f>INDEX(Ведомость!$K27:$K86,COLUMN(O1))</f>
        <v>210.51199999999989</v>
      </c>
      <c r="U27" s="53">
        <f>INDEX(Ведомость!$K27:$K86,COLUMN(P1))</f>
        <v>210.50399999999988</v>
      </c>
      <c r="V27" s="53">
        <f>INDEX(Ведомость!$K27:$K86,COLUMN(Q1))</f>
        <v>210.49599999999987</v>
      </c>
      <c r="W27" s="53">
        <f>INDEX(Ведомость!$K27:$K86,COLUMN(R1))</f>
        <v>210.48799999999986</v>
      </c>
      <c r="X27" s="53">
        <f>INDEX(Ведомость!$K27:$K86,COLUMN(S1))</f>
        <v>210.48</v>
      </c>
      <c r="Y27" s="53">
        <f>INDEX(Ведомость!$K27:$K86,COLUMN(T1))</f>
        <v>210.43599999999998</v>
      </c>
      <c r="Z27" s="53">
        <f>INDEX(Ведомость!$K27:$K86,COLUMN(U1))</f>
        <v>210.39199999999997</v>
      </c>
      <c r="AA27" s="53">
        <f>INDEX(Ведомость!$K27:$K86,COLUMN(V1))</f>
        <v>210.34799999999996</v>
      </c>
      <c r="AB27" s="53">
        <f>INDEX(Ведомость!$K27:$K86,COLUMN(W1))</f>
        <v>210.30399999999995</v>
      </c>
      <c r="AC27" s="53">
        <f>INDEX(Ведомость!$K27:$K86,COLUMN(X1))</f>
        <v>210.25999999999993</v>
      </c>
      <c r="AD27" s="53">
        <f>INDEX(Ведомость!$K27:$K86,COLUMN(Y1))</f>
        <v>210.21599999999992</v>
      </c>
      <c r="AE27" s="53">
        <f>INDEX(Ведомость!$K27:$K86,COLUMN(Z1))</f>
        <v>210.17199999999991</v>
      </c>
      <c r="AF27" s="53">
        <f>INDEX(Ведомость!$K27:$K86,COLUMN(AA1))</f>
        <v>210.1279999999999</v>
      </c>
      <c r="AG27" s="53">
        <f>INDEX(Ведомость!$K27:$K86,COLUMN(AB1))</f>
        <v>210.08399999999989</v>
      </c>
      <c r="AH27" s="53">
        <f>INDEX(Ведомость!$K27:$K86,COLUMN(AC1))</f>
        <v>210.03999999999988</v>
      </c>
      <c r="AI27" s="53">
        <f>INDEX(Ведомость!$K27:$K86,COLUMN(AD1))</f>
        <v>209.99599999999987</v>
      </c>
      <c r="AJ27" s="53">
        <f>INDEX(Ведомость!$K27:$K86,COLUMN(AE1))</f>
        <v>209.95199999999986</v>
      </c>
      <c r="AK27" s="53">
        <f>INDEX(Ведомость!$K27:$K86,COLUMN(AF1))</f>
        <v>209.90799999999984</v>
      </c>
      <c r="AL27" s="53">
        <f>INDEX(Ведомость!$K27:$K86,COLUMN(AG1))</f>
        <v>209.86399999999983</v>
      </c>
      <c r="AM27" s="53">
        <f>INDEX(Ведомость!$K27:$K86,COLUMN(AH1))</f>
        <v>209.81999999999982</v>
      </c>
      <c r="AN27" s="53">
        <f>INDEX(Ведомость!$K27:$K86,COLUMN(AI1))</f>
        <v>209.54</v>
      </c>
      <c r="AO27" s="53">
        <f>INDEX(Ведомость!$K27:$K86,COLUMN(AJ1))</f>
        <v>208.92</v>
      </c>
      <c r="AP27" s="53">
        <f>INDEX(Ведомость!$K27:$K86,COLUMN(AK1))</f>
        <v>208.47</v>
      </c>
      <c r="AQ27" s="53">
        <f>INDEX(Ведомость!$K27:$K86,COLUMN(AL1))</f>
        <v>208.12</v>
      </c>
      <c r="AR27" s="53">
        <f>INDEX(Ведомость!$K27:$K86,COLUMN(AM1))</f>
        <v>207.94399999999996</v>
      </c>
      <c r="AS27" s="53">
        <f>INDEX(Ведомость!$K27:$K86,COLUMN(AN1))</f>
        <v>207.89999999999995</v>
      </c>
      <c r="AT27" s="53">
        <f>INDEX(Ведомость!$K27:$K86,COLUMN(AO1))</f>
        <v>207.85</v>
      </c>
      <c r="AU27" s="53">
        <f>INDEX(Ведомость!$K27:$K86,COLUMN(AP1))</f>
        <v>207.92400000000001</v>
      </c>
      <c r="AV27" s="53">
        <f>INDEX(Ведомость!$K27:$K86,COLUMN(AQ1))</f>
        <v>207.99800000000002</v>
      </c>
      <c r="AW27" s="53">
        <f>INDEX(Ведомость!$K27:$K86,COLUMN(AR1))</f>
        <v>208.07200000000003</v>
      </c>
      <c r="AX27" s="53">
        <f>INDEX(Ведомость!$K27:$K86,COLUMN(AS1))</f>
        <v>208.14600000000004</v>
      </c>
      <c r="AY27" s="53">
        <f>INDEX(Ведомость!$K27:$K86,COLUMN(AT1))</f>
        <v>208.22000000000006</v>
      </c>
      <c r="AZ27" s="53">
        <f>INDEX(Ведомость!$K27:$K86,COLUMN(AU1))</f>
        <v>208.74</v>
      </c>
      <c r="BA27" s="53">
        <f>INDEX(Ведомость!$K27:$K86,COLUMN(AV1))</f>
        <v>209.11</v>
      </c>
      <c r="BB27" s="53">
        <f>INDEX(Ведомость!$K27:$K86,COLUMN(AW1))</f>
        <v>209.85</v>
      </c>
      <c r="BC27" s="53">
        <f>INDEX(Ведомость!$K27:$K86,COLUMN(AX1))</f>
        <v>210.89</v>
      </c>
      <c r="BD27" s="53">
        <f>INDEX(Ведомость!$K27:$K86,COLUMN(AY1))</f>
        <v>211.44</v>
      </c>
      <c r="BE27" s="53">
        <f>INDEX(Ведомость!$K27:$K86,COLUMN(AZ1))</f>
        <v>211.82</v>
      </c>
      <c r="BF27" s="53">
        <f>INDEX(Ведомость!$K27:$K86,COLUMN(BA1))</f>
        <v>212.21</v>
      </c>
      <c r="BG27" s="53">
        <f>INDEX(Ведомость!$K27:$K86,COLUMN(BB1))</f>
        <v>212.49</v>
      </c>
      <c r="BH27" s="53">
        <f>INDEX(Ведомость!$K27:$K86,COLUMN(BC1))</f>
        <v>212.76</v>
      </c>
      <c r="BI27" s="53">
        <f>INDEX(Ведомость!$K27:$K86,COLUMN(BD1))</f>
        <v>212.66</v>
      </c>
      <c r="BJ27" s="53">
        <f>INDEX(Ведомость!$K27:$K86,COLUMN(BE1))</f>
        <v>187.5</v>
      </c>
      <c r="BK27" s="53">
        <f>INDEX(Ведомость!$K27:$K86,COLUMN(BF1))</f>
        <v>186.39</v>
      </c>
      <c r="BL27" s="53">
        <f>INDEX(Ведомость!$K27:$K86,COLUMN(BG1))</f>
        <v>185.24</v>
      </c>
      <c r="BM27" s="53">
        <f>INDEX(Ведомость!$K27:$K86,COLUMN(BH1))</f>
        <v>184.14</v>
      </c>
      <c r="BN27" s="53" t="e">
        <f>INDEX(Ведомость!$K27:$K86,COLUMN(BI1))</f>
        <v>#REF!</v>
      </c>
      <c r="BO27" s="53" t="e">
        <f>INDEX(Ведомость!$K27:$K86,COLUMN(BJ1))</f>
        <v>#REF!</v>
      </c>
      <c r="BP27" s="53" t="e">
        <f>INDEX(Ведомость!$K27:$K86,COLUMN(BK1))</f>
        <v>#REF!</v>
      </c>
      <c r="BQ27" s="53" t="e">
        <f>INDEX(Ведомость!$K27:$K86,COLUMN(BL1))</f>
        <v>#REF!</v>
      </c>
    </row>
    <row r="28" spans="1:69" ht="48" customHeight="1" x14ac:dyDescent="0.25">
      <c r="A28" s="159" t="s">
        <v>76</v>
      </c>
      <c r="B28" s="160"/>
      <c r="C28" s="160"/>
      <c r="D28" s="160"/>
      <c r="E28" s="160"/>
      <c r="F28" s="53">
        <f ca="1">INDEX(Ведомость!$O27:$O86,COLUMN(A1))</f>
        <v>210.28809795371765</v>
      </c>
      <c r="G28" s="53">
        <f ca="1">INDEX(Ведомость!$O27:$O86,COLUMN(B1))</f>
        <v>210.51250186234307</v>
      </c>
      <c r="H28" s="53">
        <f ca="1">INDEX(Ведомость!$O27:$O86,COLUMN(C1))</f>
        <v>210.60839904432478</v>
      </c>
      <c r="I28" s="53">
        <f ca="1">INDEX(Ведомость!$O27:$O86,COLUMN(D1))</f>
        <v>210.56031450619278</v>
      </c>
      <c r="J28" s="53">
        <f ca="1">INDEX(Ведомость!$O27:$O86,COLUMN(E1))</f>
        <v>210.56378608091532</v>
      </c>
      <c r="K28" s="53">
        <f ca="1">INDEX(Ведомость!$O27:$O86,COLUMN(F1))</f>
        <v>210.52604326654142</v>
      </c>
      <c r="L28" s="53">
        <f ca="1">INDEX(Ведомость!$O27:$O86,COLUMN(G1))</f>
        <v>210.51853940449749</v>
      </c>
      <c r="M28" s="53">
        <f ca="1">INDEX(Ведомость!$O27:$O86,COLUMN(H1))</f>
        <v>210.50590063079289</v>
      </c>
      <c r="N28" s="53">
        <f ca="1">INDEX(Ведомость!$O27:$O86,COLUMN(I1))</f>
        <v>210.48299806770362</v>
      </c>
      <c r="O28" s="53">
        <f ca="1">INDEX(Ведомость!$O27:$O86,COLUMN(J1))</f>
        <v>210.53438067629216</v>
      </c>
      <c r="P28" s="53">
        <f ca="1">INDEX(Ведомость!$O27:$O86,COLUMN(K1))</f>
        <v>210.53773844365475</v>
      </c>
      <c r="Q28" s="53">
        <f ca="1">INDEX(Ведомость!$O27:$O86,COLUMN(L1))</f>
        <v>210.53411502336724</v>
      </c>
      <c r="R28" s="53">
        <f ca="1">INDEX(Ведомость!$O27:$O86,COLUMN(M1))</f>
        <v>210.47993956785587</v>
      </c>
      <c r="S28" s="53">
        <f ca="1">INDEX(Ведомость!$O27:$O86,COLUMN(N1))</f>
        <v>210.44337161210495</v>
      </c>
      <c r="T28" s="53">
        <f ca="1">INDEX(Ведомость!$O27:$O86,COLUMN(O1))</f>
        <v>210.44300099779147</v>
      </c>
      <c r="U28" s="53">
        <f ca="1">INDEX(Ведомость!$O27:$O86,COLUMN(P1))</f>
        <v>210.45754388418678</v>
      </c>
      <c r="V28" s="53">
        <f ca="1">INDEX(Ведомость!$O27:$O86,COLUMN(Q1))</f>
        <v>210.46807525308503</v>
      </c>
      <c r="W28" s="53">
        <f ca="1">INDEX(Ведомость!$O27:$O86,COLUMN(R1))</f>
        <v>210.48172360968547</v>
      </c>
      <c r="X28" s="53">
        <f ca="1">INDEX(Ведомость!$O27:$O86,COLUMN(S1))</f>
        <v>210.44884114446032</v>
      </c>
      <c r="Y28" s="53">
        <f ca="1">INDEX(Ведомость!$O27:$O86,COLUMN(T1))</f>
        <v>210.38425911044843</v>
      </c>
      <c r="Z28" s="53">
        <f ca="1">INDEX(Ведомость!$O27:$O86,COLUMN(U1))</f>
        <v>210.32187958540032</v>
      </c>
      <c r="AA28" s="53">
        <f ca="1">INDEX(Ведомость!$O27:$O86,COLUMN(V1))</f>
        <v>210.33421954583531</v>
      </c>
      <c r="AB28" s="53">
        <f ca="1">INDEX(Ведомость!$O27:$O86,COLUMN(W1))</f>
        <v>210.22816735225402</v>
      </c>
      <c r="AC28" s="53">
        <f ca="1">INDEX(Ведомость!$O27:$O86,COLUMN(X1))</f>
        <v>210.20755881660764</v>
      </c>
      <c r="AD28" s="53">
        <f ca="1">INDEX(Ведомость!$O27:$O86,COLUMN(Y1))</f>
        <v>210.14217986384651</v>
      </c>
      <c r="AE28" s="53">
        <f ca="1">INDEX(Ведомость!$O27:$O86,COLUMN(Z1))</f>
        <v>210.12686960905793</v>
      </c>
      <c r="AF28" s="53">
        <f ca="1">INDEX(Ведомость!$O27:$O86,COLUMN(AA1))</f>
        <v>210.08280464140637</v>
      </c>
      <c r="AG28" s="53">
        <f ca="1">INDEX(Ведомость!$O27:$O86,COLUMN(AB1))</f>
        <v>209.995320544419</v>
      </c>
      <c r="AH28" s="53">
        <f ca="1">INDEX(Ведомость!$O27:$O86,COLUMN(AC1))</f>
        <v>209.95441027226209</v>
      </c>
      <c r="AI28" s="53">
        <f ca="1">INDEX(Ведомость!$O27:$O86,COLUMN(AD1))</f>
        <v>209.93867756080815</v>
      </c>
      <c r="AJ28" s="53">
        <f ca="1">INDEX(Ведомость!$O27:$O86,COLUMN(AE1))</f>
        <v>209.89027614251285</v>
      </c>
      <c r="AK28" s="53">
        <f ca="1">INDEX(Ведомость!$O27:$O86,COLUMN(AF1))</f>
        <v>209.84748998660734</v>
      </c>
      <c r="AL28" s="53">
        <f ca="1">INDEX(Ведомость!$O27:$O86,COLUMN(AG1))</f>
        <v>209.82345775114743</v>
      </c>
      <c r="AM28" s="53">
        <f ca="1">INDEX(Ведомость!$O27:$O86,COLUMN(AH1))</f>
        <v>209.81357985164041</v>
      </c>
      <c r="AN28" s="53">
        <f ca="1">INDEX(Ведомость!$O27:$O86,COLUMN(AI1))</f>
        <v>209.48531629659442</v>
      </c>
      <c r="AO28" s="53">
        <f ca="1">INDEX(Ведомость!$O27:$O86,COLUMN(AJ1))</f>
        <v>208.85055860601153</v>
      </c>
      <c r="AP28" s="53">
        <f ca="1">INDEX(Ведомость!$O27:$O86,COLUMN(AK1))</f>
        <v>208.42912175274219</v>
      </c>
      <c r="AQ28" s="53">
        <f ca="1">INDEX(Ведомость!$O27:$O86,COLUMN(AL1))</f>
        <v>208.11781438710932</v>
      </c>
      <c r="AR28" s="53">
        <f ca="1">INDEX(Ведомость!$O27:$O86,COLUMN(AM1))</f>
        <v>207.86901295154956</v>
      </c>
      <c r="AS28" s="53">
        <f ca="1">INDEX(Ведомость!$O27:$O86,COLUMN(AN1))</f>
        <v>207.87609660348338</v>
      </c>
      <c r="AT28" s="53">
        <f ca="1">INDEX(Ведомость!$O27:$O86,COLUMN(AO1))</f>
        <v>207.77284832343946</v>
      </c>
      <c r="AU28" s="53">
        <f ca="1">INDEX(Ведомость!$O27:$O86,COLUMN(AP1))</f>
        <v>207.8374814803424</v>
      </c>
      <c r="AV28" s="53">
        <f ca="1">INDEX(Ведомость!$O27:$O86,COLUMN(AQ1))</f>
        <v>207.9229921471819</v>
      </c>
      <c r="AW28" s="53">
        <f ca="1">INDEX(Ведомость!$O27:$O86,COLUMN(AR1))</f>
        <v>207.98231325865152</v>
      </c>
      <c r="AX28" s="53">
        <f ca="1">INDEX(Ведомость!$O27:$O86,COLUMN(AS1))</f>
        <v>208.05716608282708</v>
      </c>
      <c r="AY28" s="53">
        <f ca="1">INDEX(Ведомость!$O27:$O86,COLUMN(AT1))</f>
        <v>208.16971559202446</v>
      </c>
      <c r="AZ28" s="53">
        <f ca="1">INDEX(Ведомость!$O27:$O86,COLUMN(AU1))</f>
        <v>208.71325787312171</v>
      </c>
      <c r="BA28" s="53">
        <f ca="1">INDEX(Ведомость!$O27:$O86,COLUMN(AV1))</f>
        <v>209.02617328620332</v>
      </c>
      <c r="BB28" s="53">
        <f ca="1">INDEX(Ведомость!$O27:$O86,COLUMN(AW1))</f>
        <v>209.77763151419089</v>
      </c>
      <c r="BC28" s="53">
        <f ca="1">INDEX(Ведомость!$O27:$O86,COLUMN(AX1))</f>
        <v>210.79930497766324</v>
      </c>
      <c r="BD28" s="53">
        <f ca="1">INDEX(Ведомость!$O27:$O86,COLUMN(AY1))</f>
        <v>211.4282491535831</v>
      </c>
      <c r="BE28" s="53">
        <f ca="1">INDEX(Ведомость!$O27:$O86,COLUMN(AZ1))</f>
        <v>211.76818230695301</v>
      </c>
      <c r="BF28" s="53">
        <f ca="1">INDEX(Ведомость!$O27:$O86,COLUMN(BA1))</f>
        <v>212.15616813020961</v>
      </c>
      <c r="BG28" s="53">
        <f ca="1">INDEX(Ведомость!$O27:$O86,COLUMN(BB1))</f>
        <v>212.45044874797316</v>
      </c>
      <c r="BH28" s="53">
        <f ca="1">INDEX(Ведомость!$O27:$O86,COLUMN(BC1))</f>
        <v>212.69511141677052</v>
      </c>
      <c r="BI28" s="53">
        <f ca="1">INDEX(Ведомость!$O27:$O86,COLUMN(BD1))</f>
        <v>212.61191149823838</v>
      </c>
      <c r="BJ28" s="53">
        <f ca="1">INDEX(Ведомость!$O27:$O86,COLUMN(BE1))</f>
        <v>187.42930210436708</v>
      </c>
      <c r="BK28" s="53">
        <f ca="1">INDEX(Ведомость!$O27:$O86,COLUMN(BF1))</f>
        <v>186.33027447305679</v>
      </c>
      <c r="BL28" s="53">
        <f ca="1">INDEX(Ведомость!$O27:$O86,COLUMN(BG1))</f>
        <v>185.22005274809345</v>
      </c>
      <c r="BM28" s="53">
        <f ca="1">INDEX(Ведомость!$O27:$O86,COLUMN(BH1))</f>
        <v>184.11817957328992</v>
      </c>
      <c r="BN28" s="53" t="e">
        <f>INDEX(Ведомость!$O27:$O86,COLUMN(BI1))</f>
        <v>#REF!</v>
      </c>
      <c r="BO28" s="53" t="e">
        <f>INDEX(Ведомость!$O27:$O86,COLUMN(BJ1))</f>
        <v>#REF!</v>
      </c>
      <c r="BP28" s="53" t="e">
        <f>INDEX(Ведомость!$O27:$O86,COLUMN(BK1))</f>
        <v>#REF!</v>
      </c>
      <c r="BQ28" s="53" t="e">
        <f>INDEX(Ведомость!$O27:$O86,COLUMN(BL1))</f>
        <v>#REF!</v>
      </c>
    </row>
    <row r="30" spans="1:69" ht="14.45" customHeight="1" x14ac:dyDescent="0.25">
      <c r="F30" s="8" t="s">
        <v>85</v>
      </c>
    </row>
    <row r="32" spans="1:69" ht="14.45" customHeight="1" x14ac:dyDescent="0.25">
      <c r="F32" s="8" t="s">
        <v>83</v>
      </c>
    </row>
    <row r="34" spans="6:69" ht="14.45" customHeight="1" x14ac:dyDescent="0.25">
      <c r="F34" s="8" t="s">
        <v>86</v>
      </c>
    </row>
    <row r="38" spans="6:69" ht="14.45" customHeight="1" x14ac:dyDescent="0.25">
      <c r="F38">
        <v>127380</v>
      </c>
      <c r="G38">
        <v>127400</v>
      </c>
      <c r="H38">
        <v>127409</v>
      </c>
      <c r="I38">
        <v>127428</v>
      </c>
      <c r="J38">
        <v>127430</v>
      </c>
      <c r="K38">
        <v>127432</v>
      </c>
      <c r="L38">
        <v>127434</v>
      </c>
      <c r="M38">
        <v>127436</v>
      </c>
      <c r="N38">
        <v>127438</v>
      </c>
      <c r="O38">
        <v>127440</v>
      </c>
      <c r="P38">
        <v>127442</v>
      </c>
      <c r="Q38">
        <v>127444</v>
      </c>
      <c r="R38">
        <v>127446</v>
      </c>
      <c r="S38">
        <v>127448</v>
      </c>
      <c r="T38">
        <v>127450</v>
      </c>
      <c r="U38">
        <v>127452</v>
      </c>
      <c r="V38">
        <v>127454</v>
      </c>
      <c r="W38">
        <v>127456</v>
      </c>
      <c r="X38">
        <v>127458</v>
      </c>
      <c r="Y38">
        <v>127460</v>
      </c>
      <c r="Z38">
        <v>127462</v>
      </c>
      <c r="AA38">
        <v>127464</v>
      </c>
      <c r="AB38">
        <v>127466</v>
      </c>
      <c r="AC38">
        <v>127468</v>
      </c>
      <c r="AD38">
        <v>127470</v>
      </c>
      <c r="AE38">
        <v>127472</v>
      </c>
      <c r="AF38">
        <v>127474</v>
      </c>
      <c r="AG38">
        <v>127476</v>
      </c>
      <c r="AH38">
        <v>127478</v>
      </c>
      <c r="AI38">
        <v>127480</v>
      </c>
      <c r="AJ38">
        <v>127482</v>
      </c>
      <c r="AK38">
        <v>127484</v>
      </c>
      <c r="AL38">
        <v>127586</v>
      </c>
      <c r="AM38">
        <v>127600</v>
      </c>
      <c r="AN38">
        <v>127578</v>
      </c>
      <c r="AO38">
        <v>0</v>
      </c>
      <c r="AP38">
        <v>2</v>
      </c>
      <c r="AQ38">
        <v>14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209.88312580756531</v>
      </c>
      <c r="AX38">
        <v>0</v>
      </c>
      <c r="AY38">
        <v>0</v>
      </c>
      <c r="AZ38">
        <v>0</v>
      </c>
      <c r="BA38">
        <v>0</v>
      </c>
      <c r="BB38">
        <v>2.4874192434538145E-2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209.90799999999984</v>
      </c>
      <c r="BL38">
        <v>0</v>
      </c>
      <c r="BM38">
        <v>0</v>
      </c>
      <c r="BN38">
        <v>2.4874192434541205E-2</v>
      </c>
      <c r="BO38">
        <v>2E-3</v>
      </c>
      <c r="BP38">
        <v>0</v>
      </c>
      <c r="BQ38">
        <v>2</v>
      </c>
    </row>
    <row r="39" spans="6:69" ht="14.45" customHeight="1" x14ac:dyDescent="0.25">
      <c r="F39">
        <f>--(F26=F38)</f>
        <v>1</v>
      </c>
      <c r="G39">
        <f t="shared" ref="G39:BQ39" si="0">--(G26=G38)</f>
        <v>1</v>
      </c>
      <c r="H39">
        <f t="shared" si="0"/>
        <v>1</v>
      </c>
      <c r="I39">
        <f t="shared" si="0"/>
        <v>1</v>
      </c>
      <c r="J39">
        <f t="shared" si="0"/>
        <v>1</v>
      </c>
      <c r="K39">
        <f t="shared" si="0"/>
        <v>1</v>
      </c>
      <c r="L39">
        <f t="shared" si="0"/>
        <v>1</v>
      </c>
      <c r="M39">
        <f t="shared" si="0"/>
        <v>1</v>
      </c>
      <c r="N39">
        <f t="shared" si="0"/>
        <v>1</v>
      </c>
      <c r="O39">
        <f t="shared" si="0"/>
        <v>1</v>
      </c>
      <c r="P39">
        <f t="shared" si="0"/>
        <v>1</v>
      </c>
      <c r="Q39">
        <f t="shared" si="0"/>
        <v>1</v>
      </c>
      <c r="R39">
        <f t="shared" si="0"/>
        <v>1</v>
      </c>
      <c r="S39">
        <f t="shared" si="0"/>
        <v>1</v>
      </c>
      <c r="T39">
        <f t="shared" si="0"/>
        <v>1</v>
      </c>
      <c r="U39">
        <f t="shared" si="0"/>
        <v>1</v>
      </c>
      <c r="V39">
        <f t="shared" si="0"/>
        <v>1</v>
      </c>
      <c r="W39">
        <f t="shared" si="0"/>
        <v>1</v>
      </c>
      <c r="X39">
        <f t="shared" si="0"/>
        <v>1</v>
      </c>
      <c r="Y39">
        <f t="shared" si="0"/>
        <v>1</v>
      </c>
      <c r="Z39">
        <f t="shared" si="0"/>
        <v>1</v>
      </c>
      <c r="AA39">
        <f t="shared" si="0"/>
        <v>1</v>
      </c>
      <c r="AB39">
        <f t="shared" si="0"/>
        <v>1</v>
      </c>
      <c r="AC39">
        <f t="shared" si="0"/>
        <v>1</v>
      </c>
      <c r="AD39">
        <f t="shared" si="0"/>
        <v>1</v>
      </c>
      <c r="AE39">
        <f t="shared" si="0"/>
        <v>1</v>
      </c>
      <c r="AF39">
        <f t="shared" si="0"/>
        <v>1</v>
      </c>
      <c r="AG39">
        <f t="shared" si="0"/>
        <v>1</v>
      </c>
      <c r="AH39">
        <f t="shared" si="0"/>
        <v>1</v>
      </c>
      <c r="AI39">
        <f t="shared" si="0"/>
        <v>1</v>
      </c>
      <c r="AJ39">
        <f t="shared" si="0"/>
        <v>1</v>
      </c>
      <c r="AK39">
        <f t="shared" si="0"/>
        <v>1</v>
      </c>
      <c r="AL39">
        <f t="shared" si="0"/>
        <v>0</v>
      </c>
      <c r="AM39">
        <f t="shared" si="0"/>
        <v>0</v>
      </c>
      <c r="AN39">
        <f t="shared" si="0"/>
        <v>0</v>
      </c>
      <c r="AO39">
        <f t="shared" si="0"/>
        <v>0</v>
      </c>
      <c r="AP39">
        <f t="shared" si="0"/>
        <v>0</v>
      </c>
      <c r="AQ39">
        <f t="shared" si="0"/>
        <v>0</v>
      </c>
      <c r="AR39">
        <f t="shared" si="0"/>
        <v>0</v>
      </c>
      <c r="AS39">
        <f t="shared" si="0"/>
        <v>0</v>
      </c>
      <c r="AT39">
        <f t="shared" si="0"/>
        <v>0</v>
      </c>
      <c r="AU39">
        <f t="shared" si="0"/>
        <v>0</v>
      </c>
      <c r="AV39">
        <f t="shared" si="0"/>
        <v>0</v>
      </c>
      <c r="AW39">
        <f t="shared" si="0"/>
        <v>0</v>
      </c>
      <c r="AX39">
        <f t="shared" si="0"/>
        <v>0</v>
      </c>
      <c r="AY39">
        <f t="shared" si="0"/>
        <v>0</v>
      </c>
      <c r="AZ39">
        <f t="shared" si="0"/>
        <v>0</v>
      </c>
      <c r="BA39">
        <f t="shared" si="0"/>
        <v>0</v>
      </c>
      <c r="BB39">
        <f t="shared" si="0"/>
        <v>0</v>
      </c>
      <c r="BC39">
        <f t="shared" si="0"/>
        <v>0</v>
      </c>
      <c r="BD39">
        <f t="shared" si="0"/>
        <v>0</v>
      </c>
      <c r="BE39">
        <f t="shared" si="0"/>
        <v>0</v>
      </c>
      <c r="BF39">
        <f t="shared" si="0"/>
        <v>0</v>
      </c>
      <c r="BG39">
        <f t="shared" si="0"/>
        <v>0</v>
      </c>
      <c r="BH39">
        <f t="shared" si="0"/>
        <v>0</v>
      </c>
      <c r="BI39">
        <f t="shared" si="0"/>
        <v>0</v>
      </c>
      <c r="BJ39">
        <f t="shared" si="0"/>
        <v>0</v>
      </c>
      <c r="BK39">
        <f t="shared" si="0"/>
        <v>0</v>
      </c>
      <c r="BL39">
        <f t="shared" si="0"/>
        <v>0</v>
      </c>
      <c r="BM39">
        <f t="shared" si="0"/>
        <v>0</v>
      </c>
      <c r="BN39" t="e">
        <f>--(BN26=BN38)</f>
        <v>#REF!</v>
      </c>
      <c r="BO39" t="e">
        <f t="shared" si="0"/>
        <v>#REF!</v>
      </c>
      <c r="BP39" t="e">
        <f t="shared" si="0"/>
        <v>#REF!</v>
      </c>
      <c r="BQ39" t="e">
        <f t="shared" si="0"/>
        <v>#REF!</v>
      </c>
    </row>
  </sheetData>
  <mergeCells count="4">
    <mergeCell ref="F2:AK2"/>
    <mergeCell ref="A26:E26"/>
    <mergeCell ref="A27:E27"/>
    <mergeCell ref="A28:E28"/>
  </mergeCells>
  <pageMargins left="0.31496062992125984" right="0.19685039370078741" top="0.27559055118110237" bottom="0.23622047244094491" header="0.19685039370078741" footer="0.15748031496062992"/>
  <pageSetup paperSize="9" pageOrder="overThenDown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Ведомость</vt:lpstr>
      <vt:lpstr>профиль</vt:lpstr>
      <vt:lpstr>Лист2</vt:lpstr>
      <vt:lpstr>Ведомость!Заголовки_для_печати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2015-06-16T19:14:22Z</dcterms:modified>
</cp:coreProperties>
</file>