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105" windowWidth="23835" windowHeight="9975" tabRatio="780"/>
  </bookViews>
  <sheets>
    <sheet name="наш" sheetId="3" r:id="rId1"/>
    <sheet name="их" sheetId="4" r:id="rId2"/>
  </sheets>
  <externalReferences>
    <externalReference r:id="rId3"/>
  </externalReferences>
  <calcPr calcId="152511" concurrentCalc="0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3" i="3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2" i="4"/>
  <c r="F3" i="4"/>
  <c r="G3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2" i="4"/>
  <c r="G2" i="4"/>
  <c r="C1" i="4"/>
  <c r="D2" i="3"/>
</calcChain>
</file>

<file path=xl/sharedStrings.xml><?xml version="1.0" encoding="utf-8"?>
<sst xmlns="http://schemas.openxmlformats.org/spreadsheetml/2006/main" count="176" uniqueCount="96">
  <si>
    <t>Поступление МПЗ (04.08.13, 01.08.13, 11003021323)</t>
  </si>
  <si>
    <t>Поступление МПЗ (04.08.13, 29.07.13, РН11009001582)</t>
  </si>
  <si>
    <t>Поступление МПЗ (04.08.13, 29.07.13, РН11002003498)</t>
  </si>
  <si>
    <t>Поступление МПЗ (04.08.13, 01.08.13, РН11020001223)</t>
  </si>
  <si>
    <t>Поступление МПЗ (04.08.13, 01.08.13, РН1188518)</t>
  </si>
  <si>
    <t>Поступление МПЗ (04.08.13, 01.08.13, РН11017003111)</t>
  </si>
  <si>
    <t>Поступление МПЗ (04.08.13, 01.08.13, РН1102200239)</t>
  </si>
  <si>
    <t>Поступление МПЗ (04.08.13, 01.08.13, РН11005008296)</t>
  </si>
  <si>
    <t>Поступление МПЗ (04.08.13, 30.07.13, РН11013003091)</t>
  </si>
  <si>
    <t>Поступление МПЗ (06.08.13, 01.08.13, РН11021000596)</t>
  </si>
  <si>
    <t>Поступление МПЗ (07.08.13, 05.08.13, РН11005003387)</t>
  </si>
  <si>
    <t>Поступление МПЗ (07.08.13, 05.08.13, РН11002004168)</t>
  </si>
  <si>
    <t>Поступление МПЗ (07.08.13, 05.08.13, РН1102200257)</t>
  </si>
  <si>
    <t>Поступление МПЗ (07.08.13, 05.08.13, РН110220001259)</t>
  </si>
  <si>
    <t>Поступление МПЗ (07.08.13, 05.08.13, РН11018001362)</t>
  </si>
  <si>
    <t>Поступление МПЗ (10.08.13, 08.08.13, рн11001002678)</t>
  </si>
  <si>
    <t>Поступление МПЗ (10.08.13, 08.08.13, рн11002004217)</t>
  </si>
  <si>
    <t>Поступление МПЗ (10.08.13, 08.08.13, рн11021000650)</t>
  </si>
  <si>
    <t>Поступление МПЗ (10.08.13, 08.08.13, рн11020001325)</t>
  </si>
  <si>
    <t>Поступление МПЗ (10.08.13, 08.08.13, рн1189794)</t>
  </si>
  <si>
    <t>Поступление МПЗ (11.08.13, 08.08.13, РН1107003201)</t>
  </si>
  <si>
    <t>Поступление МПЗ (13.08.13, 12.08.13, РН11018001448)</t>
  </si>
  <si>
    <t>Поступление МПЗ (13.08.13, 12.08.13, РН11021000674)</t>
  </si>
  <si>
    <t>возврат</t>
  </si>
  <si>
    <t>01.08.13</t>
  </si>
  <si>
    <t>Принято (КС-РН11005003296 от 01.08.2013)</t>
  </si>
  <si>
    <t>Продажа (КС-РН11005003296 от 01.08.2013)</t>
  </si>
  <si>
    <t>Принято (СП-11003021323 от 01.08.2013)</t>
  </si>
  <si>
    <t>Принято (ОЧ-РН1102200239 от 01.08.2013)</t>
  </si>
  <si>
    <t>Принято (КБО-РН11017003111 от 01.08.2013)</t>
  </si>
  <si>
    <t>Продажа (КБО-РН11017003111 от 01.08.2013)</t>
  </si>
  <si>
    <t>Принято (О-РН11020001223 от 01.08.2013)</t>
  </si>
  <si>
    <t>Продажа (О-РН11020001223 от 01.08.2013)</t>
  </si>
  <si>
    <t>Принято (БЕЛ-РН11021000596 от 01.08.2013)</t>
  </si>
  <si>
    <t>Продажа (БЕЛ-РН11021000596 от 01.08.2013)</t>
  </si>
  <si>
    <t>Принято (ЦС-РН1188518 от 01.08.2013)</t>
  </si>
  <si>
    <t>Продажа (ЦС-РН1188518 от 01.08.2013)</t>
  </si>
  <si>
    <t>05.08.13</t>
  </si>
  <si>
    <t>Принято (КС-РН11005003387 от 05.08.2013)</t>
  </si>
  <si>
    <t>Продажа (КС-РН11005003387 от 05.08.2013)</t>
  </si>
  <si>
    <t>Принято (ОЧ-РН1102200257 от 05.08.2013)</t>
  </si>
  <si>
    <t>Принято (К1-РН11002004168 от 05.08.2013)</t>
  </si>
  <si>
    <t>Продажа (К1-РН11002004168 от 05.08.2013)</t>
  </si>
  <si>
    <t>Принято (О-РН11020001259 от 05.08.2013)</t>
  </si>
  <si>
    <t>Продажа (О-РН11020001259 от 05.08.2013)</t>
  </si>
  <si>
    <t>Принято (ХИТ-РН11018001362 от 05.08.2013)</t>
  </si>
  <si>
    <t>Продажа (ХИТ-РН11018001362 от 05.08.2013)</t>
  </si>
  <si>
    <t>08.08.13</t>
  </si>
  <si>
    <t>Принято (О-РН11020001325 от 08.08.2013)</t>
  </si>
  <si>
    <t>Продажа (О-РН11020001325 от 08.08.2013)</t>
  </si>
  <si>
    <t>Принято (ОЖ-РН11001002678 от 08.08.2013)</t>
  </si>
  <si>
    <t>Продажа (ОЖ-РН11001002678 от 08.08.2013)</t>
  </si>
  <si>
    <t>Принято (КБО-РН11017003201 от 08.08.2013)</t>
  </si>
  <si>
    <t>Продажа (КБО-РН11017003201 от 08.08.2013)</t>
  </si>
  <si>
    <t>Принято (К1-РН11002004217 от 08.08.2013)</t>
  </si>
  <si>
    <t>Продажа (К1-РН11002004217 от 08.08.2013)</t>
  </si>
  <si>
    <t>Принято (БЕЛ-РН11021000650 от 08.08.2013)</t>
  </si>
  <si>
    <t>Продажа (БЕЛ-РН11021000650 от 08.08.2013)</t>
  </si>
  <si>
    <t>Принято (ЦС-РН1189794 от 08.08.2013)</t>
  </si>
  <si>
    <t>Продажа (ЦС-РН1189794 от 08.08.2013)</t>
  </si>
  <si>
    <t>12.08.13</t>
  </si>
  <si>
    <t>Принято (СП-11003021488 от 12.08.2013)</t>
  </si>
  <si>
    <t>Принято (26-11015001454 от 12.08.2013)</t>
  </si>
  <si>
    <t>Продажа (26-11015001454 от 12.08.2013)</t>
  </si>
  <si>
    <t>Сторно: принято (26-11015001454 от 12.08.2013)</t>
  </si>
  <si>
    <t>Принято (К1-РН11002004300 от 12.08.2013)</t>
  </si>
  <si>
    <t>Продажа (К1-РН11002004300 от 12.08.2013)</t>
  </si>
  <si>
    <t>Принято (БЕЛ-РН11021000674 от 12.08.2013)</t>
  </si>
  <si>
    <t>Продажа (БЕЛ-РН11021000674 от 12.08.2013)</t>
  </si>
  <si>
    <t>Принято (ХИТ-РН11018001448 от 12.08.2013)</t>
  </si>
  <si>
    <t>Продажа (ХИТ-РН11018001448 от 12.08.2013)</t>
  </si>
  <si>
    <t>Принято (ЦС-РН1190928 от 12.08.2013)</t>
  </si>
  <si>
    <t>Продажа (ЦС-РН1190928 от 12.08.2013)</t>
  </si>
  <si>
    <t>15.08.13</t>
  </si>
  <si>
    <t>Принято (ОЧ-РН1102200339 от 15.08.2013)</t>
  </si>
  <si>
    <t>Принято (К6-РН11006002398 от 15.08.2013)</t>
  </si>
  <si>
    <t>Продажа (К6-РН11006002398 от 15.08.2013)</t>
  </si>
  <si>
    <t>Принято (КБО-РН11017003358 от 15.08.2013)</t>
  </si>
  <si>
    <t>Продажа (КБО-РН11017003358 от 15.08.2013)</t>
  </si>
  <si>
    <t>Принято (БЕЛ-РН11021000698 от 15.08.2013)</t>
  </si>
  <si>
    <t>Продажа (БЕЛ-РН11021000698 от 15.08.2013)</t>
  </si>
  <si>
    <t>Принято (ХИТ-РН11018001474 от 15.08.2013)</t>
  </si>
  <si>
    <t>Продажа (ХИТ-РН11018001474 от 15.08.2013)</t>
  </si>
  <si>
    <t>Принято (ЦС-РН1191562 от 15.08.2013)</t>
  </si>
  <si>
    <t>Продажа (ЦС-РН1191562 от 15.08.2013)</t>
  </si>
  <si>
    <t>16.08.13</t>
  </si>
  <si>
    <t>Принято (БР-РН11009001741 от 16.08.2013)</t>
  </si>
  <si>
    <t>Принято (26-11015001482 от 16.08.2013)</t>
  </si>
  <si>
    <t>Продажа (26-11015001482 от 16.08.2013)</t>
  </si>
  <si>
    <t>Сторно: принято (26-11015001482 от 16.08.2013)</t>
  </si>
  <si>
    <t>Принято (ЛУ-РН11013003360 от 16.08.2013)</t>
  </si>
  <si>
    <t>Продажа (ЛУ-РН11013003360 от 16.08.2013)</t>
  </si>
  <si>
    <t>19.08.13</t>
  </si>
  <si>
    <t>Принято (24-11014002908 от 19.08.2013)</t>
  </si>
  <si>
    <t>Продажа (24-11014002908 от 19.08.2013)</t>
  </si>
  <si>
    <t>Принято (КС-РН11005003506 от 19.08.2013)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</si>
</sst>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horizontal="left"/>
    </xf>
    <xf numFmtId="0" fontId="19" fillId="0" borderId="0"/>
  </cellStyleXfs>
  <cellXfs count="9">
    <xf numFmtId="0" fontId="0" fillId="0" borderId="0" xfId="0"/>
    <xf numFmtId="0" fontId="18" fillId="0" borderId="0" xfId="42" applyAlignment="1"/>
    <xf numFmtId="0" fontId="18" fillId="0" borderId="10" xfId="42" applyBorder="1" applyAlignment="1">
      <alignment vertical="top" wrapText="1"/>
    </xf>
    <xf numFmtId="2" fontId="18" fillId="0" borderId="10" xfId="42" applyNumberFormat="1" applyBorder="1" applyAlignment="1">
      <alignment horizontal="right" vertical="top"/>
    </xf>
    <xf numFmtId="4" fontId="0" fillId="0" borderId="0" xfId="0" applyNumberFormat="1"/>
    <xf numFmtId="0" fontId="0" fillId="0" borderId="0" xfId="0"/>
    <xf numFmtId="0" fontId="19" fillId="0" borderId="10" xfId="43" applyNumberFormat="1" applyFont="1" applyBorder="1" applyAlignment="1">
      <alignment horizontal="left" vertical="center" wrapText="1"/>
    </xf>
    <xf numFmtId="4" fontId="19" fillId="0" borderId="10" xfId="43" applyNumberFormat="1" applyFont="1" applyBorder="1" applyAlignment="1">
      <alignment horizontal="right" vertical="center"/>
    </xf>
    <xf numFmtId="0" fontId="0" fillId="33" borderId="0" xfId="0" applyFill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&#1060;&#1091;&#1085;&#1082;&#1094;&#1080;&#1080;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definedNames>
      <definedName name="расцепить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tabSelected="1" workbookViewId="0">
      <selection activeCell="E8" sqref="E8"/>
    </sheetView>
  </sheetViews>
  <sheetFormatPr defaultRowHeight="15" x14ac:dyDescent="0.25"/>
  <cols>
    <col min="2" max="2" width="43.140625" customWidth="1"/>
    <col min="4" max="4" width="15" customWidth="1"/>
    <col min="5" max="5" width="22.140625" customWidth="1"/>
  </cols>
  <sheetData>
    <row r="1" spans="1:6" s="5" customFormat="1" x14ac:dyDescent="0.25"/>
    <row r="2" spans="1:6" s="5" customFormat="1" x14ac:dyDescent="0.25">
      <c r="D2" s="4">
        <f>SUBTOTAL(9,D3:D25)</f>
        <v>66172.299999999988</v>
      </c>
    </row>
    <row r="3" spans="1:6" x14ac:dyDescent="0.25">
      <c r="A3" s="5" t="s">
        <v>23</v>
      </c>
      <c r="B3" s="2" t="s">
        <v>0</v>
      </c>
      <c r="C3" s="1"/>
      <c r="D3" s="3">
        <v>521.29999999999995</v>
      </c>
      <c r="E3" s="8" t="str">
        <f>SUBSTITUTE(TRIM(RIGHTB(SUBSTITUTE(B3," ",REPT(" ",100)),100)),")","")</f>
        <v>11003021323</v>
      </c>
      <c r="F3" s="8">
        <f>IFERROR(VLOOKUP("*"&amp;E3&amp;"*",их!$B$1:$C$66,2,0),"")</f>
        <v>548.55999999999995</v>
      </c>
    </row>
    <row r="4" spans="1:6" x14ac:dyDescent="0.25">
      <c r="A4" s="5" t="s">
        <v>23</v>
      </c>
      <c r="B4" s="2" t="s">
        <v>1</v>
      </c>
      <c r="C4" s="1"/>
      <c r="D4" s="3">
        <v>1027.4000000000001</v>
      </c>
      <c r="E4" s="8" t="str">
        <f t="shared" ref="E4:E25" si="0">SUBSTITUTE(TRIM(RIGHTB(SUBSTITUTE(B4," ",REPT(" ",100)),100)),")","")</f>
        <v>РН11009001582</v>
      </c>
      <c r="F4" s="8" t="str">
        <f>IFERROR(VLOOKUP("*"&amp;E4&amp;"*",их!$B$1:$C$66,2,0),"")</f>
        <v/>
      </c>
    </row>
    <row r="5" spans="1:6" x14ac:dyDescent="0.25">
      <c r="A5" s="5" t="s">
        <v>23</v>
      </c>
      <c r="B5" s="2" t="s">
        <v>2</v>
      </c>
      <c r="C5" s="1"/>
      <c r="D5" s="3">
        <v>3975.9</v>
      </c>
      <c r="E5" s="8" t="str">
        <f t="shared" si="0"/>
        <v>РН11002003498</v>
      </c>
      <c r="F5" s="8" t="str">
        <f>IFERROR(VLOOKUP("*"&amp;E5&amp;"*",их!$B$1:$C$66,2,0),"")</f>
        <v/>
      </c>
    </row>
    <row r="6" spans="1:6" x14ac:dyDescent="0.25">
      <c r="A6" s="5" t="s">
        <v>23</v>
      </c>
      <c r="B6" s="2" t="s">
        <v>3</v>
      </c>
      <c r="C6" s="1"/>
      <c r="D6" s="3">
        <v>3905</v>
      </c>
      <c r="E6" s="8" t="str">
        <f t="shared" si="0"/>
        <v>РН11020001223</v>
      </c>
      <c r="F6" s="8">
        <f>IFERROR(VLOOKUP("*"&amp;E6&amp;"*",их!$B$1:$C$66,2,0),"")</f>
        <v>3145.57</v>
      </c>
    </row>
    <row r="7" spans="1:6" x14ac:dyDescent="0.25">
      <c r="A7" s="5" t="s">
        <v>23</v>
      </c>
      <c r="B7" s="2" t="s">
        <v>4</v>
      </c>
      <c r="C7" s="1"/>
      <c r="D7" s="3">
        <v>11526.96</v>
      </c>
      <c r="E7" s="8" t="str">
        <f t="shared" si="0"/>
        <v>РН1188518</v>
      </c>
      <c r="F7" s="8">
        <f>IFERROR(VLOOKUP("*"&amp;E7&amp;"*",их!$B$1:$C$66,2,0),"")</f>
        <v>10479.06</v>
      </c>
    </row>
    <row r="8" spans="1:6" x14ac:dyDescent="0.25">
      <c r="A8" s="5" t="s">
        <v>23</v>
      </c>
      <c r="B8" s="2" t="s">
        <v>5</v>
      </c>
      <c r="C8" s="1"/>
      <c r="D8" s="3">
        <v>468.9</v>
      </c>
      <c r="E8" s="8" t="str">
        <f t="shared" si="0"/>
        <v>РН11017003111</v>
      </c>
      <c r="F8" s="8">
        <f>IFERROR(VLOOKUP("*"&amp;E8&amp;"*",их!$B$1:$C$66,2,0),"")</f>
        <v>449.63</v>
      </c>
    </row>
    <row r="9" spans="1:6" x14ac:dyDescent="0.25">
      <c r="A9" s="5" t="s">
        <v>23</v>
      </c>
      <c r="B9" s="2" t="s">
        <v>6</v>
      </c>
      <c r="C9" s="1"/>
      <c r="D9" s="3">
        <v>4559.3</v>
      </c>
      <c r="E9" s="8" t="str">
        <f t="shared" si="0"/>
        <v>РН1102200239</v>
      </c>
      <c r="F9" s="8">
        <f>IFERROR(VLOOKUP("*"&amp;E9&amp;"*",их!$B$1:$C$66,2,0),"")</f>
        <v>4559.3</v>
      </c>
    </row>
    <row r="10" spans="1:6" x14ac:dyDescent="0.25">
      <c r="A10" s="5" t="s">
        <v>23</v>
      </c>
      <c r="B10" s="2" t="s">
        <v>7</v>
      </c>
      <c r="C10" s="1"/>
      <c r="D10" s="3">
        <v>1533.3</v>
      </c>
      <c r="E10" s="8" t="str">
        <f t="shared" si="0"/>
        <v>РН11005008296</v>
      </c>
      <c r="F10" s="8" t="str">
        <f>IFERROR(VLOOKUP("*"&amp;E10&amp;"*",их!$B$1:$C$66,2,0),"")</f>
        <v/>
      </c>
    </row>
    <row r="11" spans="1:6" x14ac:dyDescent="0.25">
      <c r="A11" s="5" t="s">
        <v>23</v>
      </c>
      <c r="B11" s="2" t="s">
        <v>8</v>
      </c>
      <c r="C11" s="1"/>
      <c r="D11" s="3">
        <v>629.6</v>
      </c>
      <c r="E11" s="8" t="str">
        <f t="shared" si="0"/>
        <v>РН11013003091</v>
      </c>
      <c r="F11" s="8" t="str">
        <f>IFERROR(VLOOKUP("*"&amp;E11&amp;"*",их!$B$1:$C$66,2,0),"")</f>
        <v/>
      </c>
    </row>
    <row r="12" spans="1:6" x14ac:dyDescent="0.25">
      <c r="A12" s="5" t="s">
        <v>23</v>
      </c>
      <c r="B12" s="2" t="s">
        <v>9</v>
      </c>
      <c r="C12" s="1"/>
      <c r="D12" s="3">
        <v>1376.02</v>
      </c>
      <c r="E12" s="8" t="str">
        <f t="shared" si="0"/>
        <v>РН11021000596</v>
      </c>
      <c r="F12" s="8">
        <f>IFERROR(VLOOKUP("*"&amp;E12&amp;"*",их!$B$1:$C$66,2,0),"")</f>
        <v>783.77</v>
      </c>
    </row>
    <row r="13" spans="1:6" x14ac:dyDescent="0.25">
      <c r="A13" s="5" t="s">
        <v>23</v>
      </c>
      <c r="B13" s="2" t="s">
        <v>10</v>
      </c>
      <c r="C13" s="1"/>
      <c r="D13" s="3">
        <v>1225.5999999999999</v>
      </c>
      <c r="E13" s="8" t="str">
        <f t="shared" si="0"/>
        <v>РН11005003387</v>
      </c>
      <c r="F13" s="8">
        <f>IFERROR(VLOOKUP("*"&amp;E13&amp;"*",их!$B$1:$C$66,2,0),"")</f>
        <v>699.52</v>
      </c>
    </row>
    <row r="14" spans="1:6" x14ac:dyDescent="0.25">
      <c r="A14" s="5" t="s">
        <v>23</v>
      </c>
      <c r="B14" s="2" t="s">
        <v>11</v>
      </c>
      <c r="C14" s="1"/>
      <c r="D14" s="3">
        <v>4351.8999999999996</v>
      </c>
      <c r="E14" s="8" t="str">
        <f t="shared" si="0"/>
        <v>РН11002004168</v>
      </c>
      <c r="F14" s="8">
        <f>IFERROR(VLOOKUP("*"&amp;E14&amp;"*",их!$B$1:$C$66,2,0),"")</f>
        <v>3919.71</v>
      </c>
    </row>
    <row r="15" spans="1:6" x14ac:dyDescent="0.25">
      <c r="A15" s="5" t="s">
        <v>23</v>
      </c>
      <c r="B15" s="2" t="s">
        <v>12</v>
      </c>
      <c r="C15" s="1"/>
      <c r="D15" s="3">
        <v>3729.5</v>
      </c>
      <c r="E15" s="8" t="str">
        <f t="shared" si="0"/>
        <v>РН1102200257</v>
      </c>
      <c r="F15" s="8">
        <f>IFERROR(VLOOKUP("*"&amp;E15&amp;"*",их!$B$1:$C$66,2,0),"")</f>
        <v>3729.5</v>
      </c>
    </row>
    <row r="16" spans="1:6" x14ac:dyDescent="0.25">
      <c r="A16" s="5" t="s">
        <v>23</v>
      </c>
      <c r="B16" s="2" t="s">
        <v>13</v>
      </c>
      <c r="C16" s="1"/>
      <c r="D16" s="3">
        <v>1506.7</v>
      </c>
      <c r="E16" s="8" t="str">
        <f t="shared" si="0"/>
        <v>РН110220001259</v>
      </c>
      <c r="F16" s="8" t="str">
        <f>IFERROR(VLOOKUP("*"&amp;E16&amp;"*",их!$B$1:$C$66,2,0),"")</f>
        <v/>
      </c>
    </row>
    <row r="17" spans="1:6" x14ac:dyDescent="0.25">
      <c r="A17" s="5" t="s">
        <v>23</v>
      </c>
      <c r="B17" s="2" t="s">
        <v>14</v>
      </c>
      <c r="C17" s="1"/>
      <c r="D17" s="3">
        <v>1956.7</v>
      </c>
      <c r="E17" s="8" t="str">
        <f t="shared" si="0"/>
        <v>РН11018001362</v>
      </c>
      <c r="F17" s="8">
        <f>IFERROR(VLOOKUP("*"&amp;E17&amp;"*",их!$B$1:$C$66,2,0),"")</f>
        <v>1338.53</v>
      </c>
    </row>
    <row r="18" spans="1:6" x14ac:dyDescent="0.25">
      <c r="A18" s="5" t="s">
        <v>23</v>
      </c>
      <c r="B18" s="2" t="s">
        <v>15</v>
      </c>
      <c r="C18" s="1"/>
      <c r="D18" s="3">
        <v>326.60000000000002</v>
      </c>
      <c r="E18" s="8" t="str">
        <f t="shared" si="0"/>
        <v>рн11001002678</v>
      </c>
      <c r="F18" s="8">
        <f>IFERROR(VLOOKUP("*"&amp;E18&amp;"*",их!$B$1:$C$66,2,0),"")</f>
        <v>117.33</v>
      </c>
    </row>
    <row r="19" spans="1:6" x14ac:dyDescent="0.25">
      <c r="A19" s="5" t="s">
        <v>23</v>
      </c>
      <c r="B19" s="2" t="s">
        <v>16</v>
      </c>
      <c r="C19" s="1"/>
      <c r="D19" s="3">
        <v>1412.51</v>
      </c>
      <c r="E19" s="8" t="str">
        <f t="shared" si="0"/>
        <v>рн11002004217</v>
      </c>
      <c r="F19" s="8">
        <f>IFERROR(VLOOKUP("*"&amp;E19&amp;"*",их!$B$1:$C$66,2,0),"")</f>
        <v>1271.96</v>
      </c>
    </row>
    <row r="20" spans="1:6" x14ac:dyDescent="0.25">
      <c r="A20" s="5" t="s">
        <v>23</v>
      </c>
      <c r="B20" s="2" t="s">
        <v>17</v>
      </c>
      <c r="C20" s="1"/>
      <c r="D20" s="3">
        <v>2248.4</v>
      </c>
      <c r="E20" s="8" t="str">
        <f t="shared" si="0"/>
        <v>рн11021000650</v>
      </c>
      <c r="F20" s="8">
        <f>IFERROR(VLOOKUP("*"&amp;E20&amp;"*",их!$B$1:$C$66,2,0),"")</f>
        <v>1230.3699999999999</v>
      </c>
    </row>
    <row r="21" spans="1:6" x14ac:dyDescent="0.25">
      <c r="A21" s="5" t="s">
        <v>23</v>
      </c>
      <c r="B21" s="2" t="s">
        <v>18</v>
      </c>
      <c r="C21" s="1"/>
      <c r="D21" s="3">
        <v>1326.01</v>
      </c>
      <c r="E21" s="8" t="str">
        <f t="shared" si="0"/>
        <v>рн11020001325</v>
      </c>
      <c r="F21" s="8">
        <f>IFERROR(VLOOKUP("*"&amp;E21&amp;"*",их!$B$1:$C$66,2,0),"")</f>
        <v>1065.55</v>
      </c>
    </row>
    <row r="22" spans="1:6" x14ac:dyDescent="0.25">
      <c r="A22" s="5" t="s">
        <v>23</v>
      </c>
      <c r="B22" s="2" t="s">
        <v>19</v>
      </c>
      <c r="C22" s="1"/>
      <c r="D22" s="3">
        <v>2295</v>
      </c>
      <c r="E22" s="8" t="str">
        <f t="shared" si="0"/>
        <v>рн1189794</v>
      </c>
      <c r="F22" s="8">
        <f>IFERROR(VLOOKUP("*"&amp;E22&amp;"*",их!$B$1:$C$66,2,0),"")</f>
        <v>2084.7199999999998</v>
      </c>
    </row>
    <row r="23" spans="1:6" x14ac:dyDescent="0.25">
      <c r="A23" s="5" t="s">
        <v>23</v>
      </c>
      <c r="B23" s="2" t="s">
        <v>20</v>
      </c>
      <c r="C23" s="1"/>
      <c r="D23" s="3">
        <v>14491.6</v>
      </c>
      <c r="E23" s="8" t="str">
        <f t="shared" si="0"/>
        <v>РН1107003201</v>
      </c>
      <c r="F23" s="8" t="str">
        <f>IFERROR(VLOOKUP("*"&amp;E23&amp;"*",их!$B$1:$C$66,2,0),"")</f>
        <v/>
      </c>
    </row>
    <row r="24" spans="1:6" x14ac:dyDescent="0.25">
      <c r="A24" s="5" t="s">
        <v>23</v>
      </c>
      <c r="B24" s="2" t="s">
        <v>21</v>
      </c>
      <c r="C24" s="1"/>
      <c r="D24" s="3">
        <v>492.7</v>
      </c>
      <c r="E24" s="8" t="str">
        <f t="shared" si="0"/>
        <v>РН11018001448</v>
      </c>
      <c r="F24" s="8">
        <f>IFERROR(VLOOKUP("*"&amp;E24&amp;"*",их!$B$1:$C$66,2,0),"")</f>
        <v>336.19</v>
      </c>
    </row>
    <row r="25" spans="1:6" x14ac:dyDescent="0.25">
      <c r="A25" s="5" t="s">
        <v>23</v>
      </c>
      <c r="B25" s="2" t="s">
        <v>22</v>
      </c>
      <c r="C25" s="1"/>
      <c r="D25" s="3">
        <v>1285.4000000000001</v>
      </c>
      <c r="E25" s="8" t="str">
        <f t="shared" si="0"/>
        <v>РН11021000674</v>
      </c>
      <c r="F25" s="8">
        <f>IFERROR(VLOOKUP("*"&amp;E25&amp;"*",их!$B$1:$C$66,2,0),"")</f>
        <v>702.68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6"/>
  <sheetViews>
    <sheetView topLeftCell="A34" workbookViewId="0">
      <selection activeCell="E12" sqref="E12"/>
    </sheetView>
  </sheetViews>
  <sheetFormatPr defaultRowHeight="15" x14ac:dyDescent="0.25"/>
  <cols>
    <col min="2" max="2" width="41.5703125" customWidth="1"/>
    <col min="3" max="3" width="16.140625" customWidth="1"/>
    <col min="4" max="4" width="35.85546875" customWidth="1"/>
  </cols>
  <sheetData>
    <row r="1" spans="1:7" x14ac:dyDescent="0.25">
      <c r="C1" s="4">
        <f>SUBTOTAL(9,C2:C66)</f>
        <v>91255.370000000024</v>
      </c>
    </row>
    <row r="2" spans="1:7" x14ac:dyDescent="0.25">
      <c r="A2" s="6" t="s">
        <v>24</v>
      </c>
      <c r="B2" s="6" t="s">
        <v>25</v>
      </c>
      <c r="C2" s="7">
        <v>895.51</v>
      </c>
      <c r="D2" s="8" t="str">
        <f>TRIM(LEFTB(SUBSTITUTE(MID(B2,SEARCH("-",B2,1)+1,100)," ",REPT(" ",100)),100))</f>
        <v>РН11005003296</v>
      </c>
      <c r="E2" s="8" t="str">
        <f>IFERROR(VLOOKUP("*"&amp;D2&amp;"*",наш!$B$3:$D$25,3,0),"")</f>
        <v/>
      </c>
      <c r="F2" t="str">
        <f>[1]!расцепить([1]!расцепить(B2,"-",2)," ",1)</f>
        <v>РН11005003296</v>
      </c>
      <c r="G2">
        <f>LEN(F2)</f>
        <v>13</v>
      </c>
    </row>
    <row r="3" spans="1:7" x14ac:dyDescent="0.25">
      <c r="A3" s="6" t="s">
        <v>24</v>
      </c>
      <c r="B3" s="6" t="s">
        <v>26</v>
      </c>
      <c r="C3" s="7">
        <v>637.79</v>
      </c>
      <c r="D3" s="8" t="str">
        <f t="shared" ref="D3:D66" si="0">TRIM(LEFTB(SUBSTITUTE(MID(B3,SEARCH("-",B3,1)+1,100)," ",REPT(" ",100)),100))</f>
        <v>РН11005003296</v>
      </c>
      <c r="E3" s="8" t="str">
        <f>IFERROR(VLOOKUP("*"&amp;D3&amp;"*",наш!$B$3:$D$25,3,0),"")</f>
        <v/>
      </c>
      <c r="F3" s="5" t="str">
        <f>[1]!расцепить([1]!расцепить(B3,"-",2)," ",1)</f>
        <v>РН11005003296</v>
      </c>
      <c r="G3" s="5">
        <f t="shared" ref="G3:G66" si="1">LEN(F3)</f>
        <v>13</v>
      </c>
    </row>
    <row r="4" spans="1:7" x14ac:dyDescent="0.25">
      <c r="A4" s="6" t="s">
        <v>24</v>
      </c>
      <c r="B4" s="6" t="s">
        <v>27</v>
      </c>
      <c r="C4" s="7">
        <v>548.55999999999995</v>
      </c>
      <c r="D4" s="8" t="str">
        <f t="shared" si="0"/>
        <v>11003021323</v>
      </c>
      <c r="E4" s="8">
        <f>IFERROR(VLOOKUP("*"&amp;D4&amp;"*",наш!$B$3:$D$25,3,0),"")</f>
        <v>521.29999999999995</v>
      </c>
      <c r="F4" s="5" t="str">
        <f>[1]!расцепить([1]!расцепить(B4,"-",2)," ",1)</f>
        <v>11003021323</v>
      </c>
      <c r="G4" s="5">
        <f t="shared" si="1"/>
        <v>11</v>
      </c>
    </row>
    <row r="5" spans="1:7" x14ac:dyDescent="0.25">
      <c r="A5" s="6" t="s">
        <v>24</v>
      </c>
      <c r="B5" s="6" t="s">
        <v>28</v>
      </c>
      <c r="C5" s="7">
        <v>4559.3</v>
      </c>
      <c r="D5" s="8" t="str">
        <f t="shared" si="0"/>
        <v>РН1102200239</v>
      </c>
      <c r="E5" s="8">
        <f>IFERROR(VLOOKUP("*"&amp;D5&amp;"*",наш!$B$3:$D$25,3,0),"")</f>
        <v>4559.3</v>
      </c>
      <c r="F5" s="5" t="str">
        <f>[1]!расцепить([1]!расцепить(B5,"-",2)," ",1)</f>
        <v>РН1102200239</v>
      </c>
      <c r="G5" s="5">
        <f t="shared" si="1"/>
        <v>12</v>
      </c>
    </row>
    <row r="6" spans="1:7" x14ac:dyDescent="0.25">
      <c r="A6" s="6" t="s">
        <v>24</v>
      </c>
      <c r="B6" s="6" t="s">
        <v>29</v>
      </c>
      <c r="C6" s="7">
        <v>449.63</v>
      </c>
      <c r="D6" s="8" t="str">
        <f t="shared" si="0"/>
        <v>РН11017003111</v>
      </c>
      <c r="E6" s="8">
        <f>IFERROR(VLOOKUP("*"&amp;D6&amp;"*",наш!$B$3:$D$25,3,0),"")</f>
        <v>468.9</v>
      </c>
      <c r="F6" s="5" t="str">
        <f>[1]!расцепить([1]!расцепить(B6,"-",2)," ",1)</f>
        <v>РН11017003111</v>
      </c>
      <c r="G6" s="5">
        <f t="shared" si="1"/>
        <v>13</v>
      </c>
    </row>
    <row r="7" spans="1:7" x14ac:dyDescent="0.25">
      <c r="A7" s="6" t="s">
        <v>24</v>
      </c>
      <c r="B7" s="6" t="s">
        <v>30</v>
      </c>
      <c r="C7" s="7">
        <v>19.27</v>
      </c>
      <c r="D7" s="8" t="str">
        <f t="shared" si="0"/>
        <v>РН11017003111</v>
      </c>
      <c r="E7" s="8">
        <f>IFERROR(VLOOKUP("*"&amp;D7&amp;"*",наш!$B$3:$D$25,3,0),"")</f>
        <v>468.9</v>
      </c>
      <c r="F7" s="5" t="str">
        <f>[1]!расцепить([1]!расцепить(B7,"-",2)," ",1)</f>
        <v>РН11017003111</v>
      </c>
      <c r="G7" s="5">
        <f t="shared" si="1"/>
        <v>13</v>
      </c>
    </row>
    <row r="8" spans="1:7" x14ac:dyDescent="0.25">
      <c r="A8" s="6" t="s">
        <v>24</v>
      </c>
      <c r="B8" s="6" t="s">
        <v>31</v>
      </c>
      <c r="C8" s="7">
        <v>3145.57</v>
      </c>
      <c r="D8" s="8" t="str">
        <f t="shared" si="0"/>
        <v>РН11020001223</v>
      </c>
      <c r="E8" s="8">
        <f>IFERROR(VLOOKUP("*"&amp;D8&amp;"*",наш!$B$3:$D$25,3,0),"")</f>
        <v>3905</v>
      </c>
      <c r="F8" s="5" t="str">
        <f>[1]!расцепить([1]!расцепить(B8,"-",2)," ",1)</f>
        <v>РН11020001223</v>
      </c>
      <c r="G8" s="5">
        <f t="shared" si="1"/>
        <v>13</v>
      </c>
    </row>
    <row r="9" spans="1:7" x14ac:dyDescent="0.25">
      <c r="A9" s="6" t="s">
        <v>24</v>
      </c>
      <c r="B9" s="6" t="s">
        <v>32</v>
      </c>
      <c r="C9" s="7">
        <v>759.43</v>
      </c>
      <c r="D9" s="8" t="str">
        <f t="shared" si="0"/>
        <v>РН11020001223</v>
      </c>
      <c r="E9" s="8">
        <f>IFERROR(VLOOKUP("*"&amp;D9&amp;"*",наш!$B$3:$D$25,3,0),"")</f>
        <v>3905</v>
      </c>
      <c r="F9" s="5" t="str">
        <f>[1]!расцепить([1]!расцепить(B9,"-",2)," ",1)</f>
        <v>РН11020001223</v>
      </c>
      <c r="G9" s="5">
        <f t="shared" si="1"/>
        <v>13</v>
      </c>
    </row>
    <row r="10" spans="1:7" x14ac:dyDescent="0.25">
      <c r="A10" s="6" t="s">
        <v>24</v>
      </c>
      <c r="B10" s="6" t="s">
        <v>33</v>
      </c>
      <c r="C10" s="7">
        <v>783.77</v>
      </c>
      <c r="D10" s="8" t="str">
        <f t="shared" si="0"/>
        <v>РН11021000596</v>
      </c>
      <c r="E10" s="8">
        <f>IFERROR(VLOOKUP("*"&amp;D10&amp;"*",наш!$B$3:$D$25,3,0),"")</f>
        <v>1376.02</v>
      </c>
      <c r="F10" s="5" t="str">
        <f>[1]!расцепить([1]!расцепить(B10,"-",2)," ",1)</f>
        <v>РН11021000596</v>
      </c>
      <c r="G10" s="5">
        <f t="shared" si="1"/>
        <v>13</v>
      </c>
    </row>
    <row r="11" spans="1:7" x14ac:dyDescent="0.25">
      <c r="A11" s="6" t="s">
        <v>24</v>
      </c>
      <c r="B11" s="6" t="s">
        <v>34</v>
      </c>
      <c r="C11" s="7">
        <v>592.25</v>
      </c>
      <c r="D11" s="8" t="str">
        <f t="shared" si="0"/>
        <v>РН11021000596</v>
      </c>
      <c r="E11" s="8">
        <f>IFERROR(VLOOKUP("*"&amp;D11&amp;"*",наш!$B$3:$D$25,3,0),"")</f>
        <v>1376.02</v>
      </c>
      <c r="F11" s="5" t="str">
        <f>[1]!расцепить([1]!расцепить(B11,"-",2)," ",1)</f>
        <v>РН11021000596</v>
      </c>
      <c r="G11" s="5">
        <f t="shared" si="1"/>
        <v>13</v>
      </c>
    </row>
    <row r="12" spans="1:7" x14ac:dyDescent="0.25">
      <c r="A12" s="6" t="s">
        <v>24</v>
      </c>
      <c r="B12" s="6" t="s">
        <v>35</v>
      </c>
      <c r="C12" s="7">
        <v>10479.06</v>
      </c>
      <c r="D12" s="8" t="str">
        <f t="shared" si="0"/>
        <v>РН1188518</v>
      </c>
      <c r="E12" s="8">
        <f>IFERROR(VLOOKUP("*"&amp;D12&amp;"*",наш!$B$3:$D$25,3,0),"")</f>
        <v>11526.96</v>
      </c>
      <c r="F12" s="5" t="str">
        <f>[1]!расцепить([1]!расцепить(B12,"-",2)," ",1)</f>
        <v>РН1188518</v>
      </c>
      <c r="G12" s="5">
        <f t="shared" si="1"/>
        <v>9</v>
      </c>
    </row>
    <row r="13" spans="1:7" x14ac:dyDescent="0.25">
      <c r="A13" s="6" t="s">
        <v>24</v>
      </c>
      <c r="B13" s="6" t="s">
        <v>36</v>
      </c>
      <c r="C13" s="7">
        <v>1047.9000000000001</v>
      </c>
      <c r="D13" s="8" t="str">
        <f t="shared" si="0"/>
        <v>РН1188518</v>
      </c>
      <c r="E13" s="8">
        <f>IFERROR(VLOOKUP("*"&amp;D13&amp;"*",наш!$B$3:$D$25,3,0),"")</f>
        <v>11526.96</v>
      </c>
      <c r="F13" s="5" t="str">
        <f>[1]!расцепить([1]!расцепить(B13,"-",2)," ",1)</f>
        <v>РН1188518</v>
      </c>
      <c r="G13" s="5">
        <f t="shared" si="1"/>
        <v>9</v>
      </c>
    </row>
    <row r="14" spans="1:7" x14ac:dyDescent="0.25">
      <c r="A14" s="6" t="s">
        <v>37</v>
      </c>
      <c r="B14" s="6" t="s">
        <v>38</v>
      </c>
      <c r="C14" s="7">
        <v>699.52</v>
      </c>
      <c r="D14" s="8" t="str">
        <f t="shared" si="0"/>
        <v>РН11005003387</v>
      </c>
      <c r="E14" s="8">
        <f>IFERROR(VLOOKUP("*"&amp;D14&amp;"*",наш!$B$3:$D$25,3,0),"")</f>
        <v>1225.5999999999999</v>
      </c>
      <c r="F14" s="5" t="str">
        <f>[1]!расцепить([1]!расцепить(B14,"-",2)," ",1)</f>
        <v>РН11005003387</v>
      </c>
      <c r="G14" s="5">
        <f t="shared" si="1"/>
        <v>13</v>
      </c>
    </row>
    <row r="15" spans="1:7" x14ac:dyDescent="0.25">
      <c r="A15" s="6" t="s">
        <v>37</v>
      </c>
      <c r="B15" s="6" t="s">
        <v>39</v>
      </c>
      <c r="C15" s="7">
        <v>526.08000000000004</v>
      </c>
      <c r="D15" s="8" t="str">
        <f t="shared" si="0"/>
        <v>РН11005003387</v>
      </c>
      <c r="E15" s="8">
        <f>IFERROR(VLOOKUP("*"&amp;D15&amp;"*",наш!$B$3:$D$25,3,0),"")</f>
        <v>1225.5999999999999</v>
      </c>
      <c r="F15" s="5" t="str">
        <f>[1]!расцепить([1]!расцепить(B15,"-",2)," ",1)</f>
        <v>РН11005003387</v>
      </c>
      <c r="G15" s="5">
        <f t="shared" si="1"/>
        <v>13</v>
      </c>
    </row>
    <row r="16" spans="1:7" x14ac:dyDescent="0.25">
      <c r="A16" s="6" t="s">
        <v>37</v>
      </c>
      <c r="B16" s="6" t="s">
        <v>40</v>
      </c>
      <c r="C16" s="7">
        <v>3729.5</v>
      </c>
      <c r="D16" s="8" t="str">
        <f t="shared" si="0"/>
        <v>РН1102200257</v>
      </c>
      <c r="E16" s="8">
        <f>IFERROR(VLOOKUP("*"&amp;D16&amp;"*",наш!$B$3:$D$25,3,0),"")</f>
        <v>3729.5</v>
      </c>
      <c r="F16" s="5" t="str">
        <f>[1]!расцепить([1]!расцепить(B16,"-",2)," ",1)</f>
        <v>РН1102200257</v>
      </c>
      <c r="G16" s="5">
        <f t="shared" si="1"/>
        <v>12</v>
      </c>
    </row>
    <row r="17" spans="1:7" x14ac:dyDescent="0.25">
      <c r="A17" s="6" t="s">
        <v>37</v>
      </c>
      <c r="B17" s="6" t="s">
        <v>41</v>
      </c>
      <c r="C17" s="7">
        <v>3919.71</v>
      </c>
      <c r="D17" s="8" t="str">
        <f t="shared" si="0"/>
        <v>РН11002004168</v>
      </c>
      <c r="E17" s="8">
        <f>IFERROR(VLOOKUP("*"&amp;D17&amp;"*",наш!$B$3:$D$25,3,0),"")</f>
        <v>4351.8999999999996</v>
      </c>
      <c r="F17" s="5" t="str">
        <f>[1]!расцепить([1]!расцепить(B17,"-",2)," ",1)</f>
        <v>РН11002004168</v>
      </c>
      <c r="G17" s="5">
        <f t="shared" si="1"/>
        <v>13</v>
      </c>
    </row>
    <row r="18" spans="1:7" x14ac:dyDescent="0.25">
      <c r="A18" s="6" t="s">
        <v>37</v>
      </c>
      <c r="B18" s="6" t="s">
        <v>42</v>
      </c>
      <c r="C18" s="7">
        <v>432.19</v>
      </c>
      <c r="D18" s="8" t="str">
        <f t="shared" si="0"/>
        <v>РН11002004168</v>
      </c>
      <c r="E18" s="8">
        <f>IFERROR(VLOOKUP("*"&amp;D18&amp;"*",наш!$B$3:$D$25,3,0),"")</f>
        <v>4351.8999999999996</v>
      </c>
      <c r="F18" s="5" t="str">
        <f>[1]!расцепить([1]!расцепить(B18,"-",2)," ",1)</f>
        <v>РН11002004168</v>
      </c>
      <c r="G18" s="5">
        <f t="shared" si="1"/>
        <v>13</v>
      </c>
    </row>
    <row r="19" spans="1:7" x14ac:dyDescent="0.25">
      <c r="A19" s="6" t="s">
        <v>37</v>
      </c>
      <c r="B19" s="6" t="s">
        <v>43</v>
      </c>
      <c r="C19" s="7">
        <v>1211.51</v>
      </c>
      <c r="D19" s="8" t="str">
        <f t="shared" si="0"/>
        <v>РН11020001259</v>
      </c>
      <c r="E19" s="8" t="str">
        <f>IFERROR(VLOOKUP("*"&amp;D19&amp;"*",наш!$B$3:$D$25,3,0),"")</f>
        <v/>
      </c>
      <c r="F19" s="5" t="str">
        <f>[1]!расцепить([1]!расцепить(B19,"-",2)," ",1)</f>
        <v>РН11020001259</v>
      </c>
      <c r="G19" s="5">
        <f t="shared" si="1"/>
        <v>13</v>
      </c>
    </row>
    <row r="20" spans="1:7" x14ac:dyDescent="0.25">
      <c r="A20" s="6" t="s">
        <v>37</v>
      </c>
      <c r="B20" s="6" t="s">
        <v>44</v>
      </c>
      <c r="C20" s="7">
        <v>295.19</v>
      </c>
      <c r="D20" s="8" t="str">
        <f t="shared" si="0"/>
        <v>РН11020001259</v>
      </c>
      <c r="E20" s="8" t="str">
        <f>IFERROR(VLOOKUP("*"&amp;D20&amp;"*",наш!$B$3:$D$25,3,0),"")</f>
        <v/>
      </c>
      <c r="F20" s="5" t="str">
        <f>[1]!расцепить([1]!расцепить(B20,"-",2)," ",1)</f>
        <v>РН11020001259</v>
      </c>
      <c r="G20" s="5">
        <f t="shared" si="1"/>
        <v>13</v>
      </c>
    </row>
    <row r="21" spans="1:7" x14ac:dyDescent="0.25">
      <c r="A21" s="6" t="s">
        <v>37</v>
      </c>
      <c r="B21" s="6" t="s">
        <v>45</v>
      </c>
      <c r="C21" s="7">
        <v>1338.53</v>
      </c>
      <c r="D21" s="8" t="str">
        <f t="shared" si="0"/>
        <v>РН11018001362</v>
      </c>
      <c r="E21" s="8">
        <f>IFERROR(VLOOKUP("*"&amp;D21&amp;"*",наш!$B$3:$D$25,3,0),"")</f>
        <v>1956.7</v>
      </c>
      <c r="F21" s="5" t="str">
        <f>[1]!расцепить([1]!расцепить(B21,"-",2)," ",1)</f>
        <v>РН11018001362</v>
      </c>
      <c r="G21" s="5">
        <f t="shared" si="1"/>
        <v>13</v>
      </c>
    </row>
    <row r="22" spans="1:7" x14ac:dyDescent="0.25">
      <c r="A22" s="6" t="s">
        <v>37</v>
      </c>
      <c r="B22" s="6" t="s">
        <v>46</v>
      </c>
      <c r="C22" s="7">
        <v>618.16999999999996</v>
      </c>
      <c r="D22" s="8" t="str">
        <f t="shared" si="0"/>
        <v>РН11018001362</v>
      </c>
      <c r="E22" s="8">
        <f>IFERROR(VLOOKUP("*"&amp;D22&amp;"*",наш!$B$3:$D$25,3,0),"")</f>
        <v>1956.7</v>
      </c>
      <c r="F22" s="5" t="str">
        <f>[1]!расцепить([1]!расцепить(B22,"-",2)," ",1)</f>
        <v>РН11018001362</v>
      </c>
      <c r="G22" s="5">
        <f t="shared" si="1"/>
        <v>13</v>
      </c>
    </row>
    <row r="23" spans="1:7" x14ac:dyDescent="0.25">
      <c r="A23" s="6" t="s">
        <v>47</v>
      </c>
      <c r="B23" s="6" t="s">
        <v>48</v>
      </c>
      <c r="C23" s="7">
        <v>1065.55</v>
      </c>
      <c r="D23" s="8" t="str">
        <f t="shared" si="0"/>
        <v>РН11020001325</v>
      </c>
      <c r="E23" s="8">
        <f>IFERROR(VLOOKUP("*"&amp;D23&amp;"*",наш!$B$3:$D$25,3,0),"")</f>
        <v>1326.01</v>
      </c>
      <c r="F23" s="5" t="str">
        <f>[1]!расцепить([1]!расцепить(B23,"-",2)," ",1)</f>
        <v>РН11020001325</v>
      </c>
      <c r="G23" s="5">
        <f t="shared" si="1"/>
        <v>13</v>
      </c>
    </row>
    <row r="24" spans="1:7" x14ac:dyDescent="0.25">
      <c r="A24" s="6" t="s">
        <v>47</v>
      </c>
      <c r="B24" s="6" t="s">
        <v>49</v>
      </c>
      <c r="C24" s="7">
        <v>260.45999999999998</v>
      </c>
      <c r="D24" s="8" t="str">
        <f t="shared" si="0"/>
        <v>РН11020001325</v>
      </c>
      <c r="E24" s="8">
        <f>IFERROR(VLOOKUP("*"&amp;D24&amp;"*",наш!$B$3:$D$25,3,0),"")</f>
        <v>1326.01</v>
      </c>
      <c r="F24" s="5" t="str">
        <f>[1]!расцепить([1]!расцепить(B24,"-",2)," ",1)</f>
        <v>РН11020001325</v>
      </c>
      <c r="G24" s="5">
        <f t="shared" si="1"/>
        <v>13</v>
      </c>
    </row>
    <row r="25" spans="1:7" x14ac:dyDescent="0.25">
      <c r="A25" s="6" t="s">
        <v>47</v>
      </c>
      <c r="B25" s="6" t="s">
        <v>50</v>
      </c>
      <c r="C25" s="7">
        <v>117.33</v>
      </c>
      <c r="D25" s="8" t="str">
        <f t="shared" si="0"/>
        <v>РН11001002678</v>
      </c>
      <c r="E25" s="8">
        <f>IFERROR(VLOOKUP("*"&amp;D25&amp;"*",наш!$B$3:$D$25,3,0),"")</f>
        <v>326.60000000000002</v>
      </c>
      <c r="F25" s="5" t="str">
        <f>[1]!расцепить([1]!расцепить(B25,"-",2)," ",1)</f>
        <v>РН11001002678</v>
      </c>
      <c r="G25" s="5">
        <f t="shared" si="1"/>
        <v>13</v>
      </c>
    </row>
    <row r="26" spans="1:7" x14ac:dyDescent="0.25">
      <c r="A26" s="6" t="s">
        <v>47</v>
      </c>
      <c r="B26" s="6" t="s">
        <v>51</v>
      </c>
      <c r="C26" s="7">
        <v>209.27</v>
      </c>
      <c r="D26" s="8" t="str">
        <f t="shared" si="0"/>
        <v>РН11001002678</v>
      </c>
      <c r="E26" s="8">
        <f>IFERROR(VLOOKUP("*"&amp;D26&amp;"*",наш!$B$3:$D$25,3,0),"")</f>
        <v>326.60000000000002</v>
      </c>
      <c r="F26" s="5" t="str">
        <f>[1]!расцепить([1]!расцепить(B26,"-",2)," ",1)</f>
        <v>РН11001002678</v>
      </c>
      <c r="G26" s="5">
        <f t="shared" si="1"/>
        <v>13</v>
      </c>
    </row>
    <row r="27" spans="1:7" x14ac:dyDescent="0.25">
      <c r="A27" s="6" t="s">
        <v>47</v>
      </c>
      <c r="B27" s="6" t="s">
        <v>52</v>
      </c>
      <c r="C27" s="7">
        <v>13886.9</v>
      </c>
      <c r="D27" s="8" t="str">
        <f t="shared" si="0"/>
        <v>РН11017003201</v>
      </c>
      <c r="E27" s="8" t="str">
        <f>IFERROR(VLOOKUP("*"&amp;D27&amp;"*",наш!$B$3:$D$25,3,0),"")</f>
        <v/>
      </c>
      <c r="F27" s="5" t="str">
        <f>[1]!расцепить([1]!расцепить(B27,"-",2)," ",1)</f>
        <v>РН11017003201</v>
      </c>
      <c r="G27" s="5">
        <f t="shared" si="1"/>
        <v>13</v>
      </c>
    </row>
    <row r="28" spans="1:7" x14ac:dyDescent="0.25">
      <c r="A28" s="6" t="s">
        <v>47</v>
      </c>
      <c r="B28" s="6" t="s">
        <v>53</v>
      </c>
      <c r="C28" s="7">
        <v>604.70000000000005</v>
      </c>
      <c r="D28" s="8" t="str">
        <f t="shared" si="0"/>
        <v>РН11017003201</v>
      </c>
      <c r="E28" s="8" t="str">
        <f>IFERROR(VLOOKUP("*"&amp;D28&amp;"*",наш!$B$3:$D$25,3,0),"")</f>
        <v/>
      </c>
      <c r="F28" s="5" t="str">
        <f>[1]!расцепить([1]!расцепить(B28,"-",2)," ",1)</f>
        <v>РН11017003201</v>
      </c>
      <c r="G28" s="5">
        <f t="shared" si="1"/>
        <v>13</v>
      </c>
    </row>
    <row r="29" spans="1:7" x14ac:dyDescent="0.25">
      <c r="A29" s="6" t="s">
        <v>47</v>
      </c>
      <c r="B29" s="6" t="s">
        <v>54</v>
      </c>
      <c r="C29" s="7">
        <v>1271.96</v>
      </c>
      <c r="D29" s="8" t="str">
        <f t="shared" si="0"/>
        <v>РН11002004217</v>
      </c>
      <c r="E29" s="8">
        <f>IFERROR(VLOOKUP("*"&amp;D29&amp;"*",наш!$B$3:$D$25,3,0),"")</f>
        <v>1412.51</v>
      </c>
      <c r="F29" s="5" t="str">
        <f>[1]!расцепить([1]!расцепить(B29,"-",2)," ",1)</f>
        <v>РН11002004217</v>
      </c>
      <c r="G29" s="5">
        <f t="shared" si="1"/>
        <v>13</v>
      </c>
    </row>
    <row r="30" spans="1:7" x14ac:dyDescent="0.25">
      <c r="A30" s="6" t="s">
        <v>47</v>
      </c>
      <c r="B30" s="6" t="s">
        <v>55</v>
      </c>
      <c r="C30" s="7">
        <v>140.55000000000001</v>
      </c>
      <c r="D30" s="8" t="str">
        <f t="shared" si="0"/>
        <v>РН11002004217</v>
      </c>
      <c r="E30" s="8">
        <f>IFERROR(VLOOKUP("*"&amp;D30&amp;"*",наш!$B$3:$D$25,3,0),"")</f>
        <v>1412.51</v>
      </c>
      <c r="F30" s="5" t="str">
        <f>[1]!расцепить([1]!расцепить(B30,"-",2)," ",1)</f>
        <v>РН11002004217</v>
      </c>
      <c r="G30" s="5">
        <f t="shared" si="1"/>
        <v>13</v>
      </c>
    </row>
    <row r="31" spans="1:7" x14ac:dyDescent="0.25">
      <c r="A31" s="6" t="s">
        <v>47</v>
      </c>
      <c r="B31" s="6" t="s">
        <v>56</v>
      </c>
      <c r="C31" s="7">
        <v>1230.3699999999999</v>
      </c>
      <c r="D31" s="8" t="str">
        <f t="shared" si="0"/>
        <v>РН11021000650</v>
      </c>
      <c r="E31" s="8">
        <f>IFERROR(VLOOKUP("*"&amp;D31&amp;"*",наш!$B$3:$D$25,3,0),"")</f>
        <v>2248.4</v>
      </c>
      <c r="F31" s="5" t="str">
        <f>[1]!расцепить([1]!расцепить(B31,"-",2)," ",1)</f>
        <v>РН11021000650</v>
      </c>
      <c r="G31" s="5">
        <f t="shared" si="1"/>
        <v>13</v>
      </c>
    </row>
    <row r="32" spans="1:7" x14ac:dyDescent="0.25">
      <c r="A32" s="6" t="s">
        <v>47</v>
      </c>
      <c r="B32" s="6" t="s">
        <v>57</v>
      </c>
      <c r="C32" s="7">
        <v>1018.03</v>
      </c>
      <c r="D32" s="8" t="str">
        <f t="shared" si="0"/>
        <v>РН11021000650</v>
      </c>
      <c r="E32" s="8">
        <f>IFERROR(VLOOKUP("*"&amp;D32&amp;"*",наш!$B$3:$D$25,3,0),"")</f>
        <v>2248.4</v>
      </c>
      <c r="F32" s="5" t="str">
        <f>[1]!расцепить([1]!расцепить(B32,"-",2)," ",1)</f>
        <v>РН11021000650</v>
      </c>
      <c r="G32" s="5">
        <f t="shared" si="1"/>
        <v>13</v>
      </c>
    </row>
    <row r="33" spans="1:7" x14ac:dyDescent="0.25">
      <c r="A33" s="6" t="s">
        <v>47</v>
      </c>
      <c r="B33" s="6" t="s">
        <v>58</v>
      </c>
      <c r="C33" s="7">
        <v>2084.7199999999998</v>
      </c>
      <c r="D33" s="8" t="str">
        <f t="shared" si="0"/>
        <v>РН1189794</v>
      </c>
      <c r="E33" s="8">
        <f>IFERROR(VLOOKUP("*"&amp;D33&amp;"*",наш!$B$3:$D$25,3,0),"")</f>
        <v>2295</v>
      </c>
      <c r="F33" s="5" t="str">
        <f>[1]!расцепить([1]!расцепить(B33,"-",2)," ",1)</f>
        <v>РН1189794</v>
      </c>
      <c r="G33" s="5">
        <f t="shared" si="1"/>
        <v>9</v>
      </c>
    </row>
    <row r="34" spans="1:7" x14ac:dyDescent="0.25">
      <c r="A34" s="6" t="s">
        <v>47</v>
      </c>
      <c r="B34" s="6" t="s">
        <v>59</v>
      </c>
      <c r="C34" s="7">
        <v>210.28</v>
      </c>
      <c r="D34" s="8" t="str">
        <f t="shared" si="0"/>
        <v>РН1189794</v>
      </c>
      <c r="E34" s="8">
        <f>IFERROR(VLOOKUP("*"&amp;D34&amp;"*",наш!$B$3:$D$25,3,0),"")</f>
        <v>2295</v>
      </c>
      <c r="F34" s="5" t="str">
        <f>[1]!расцепить([1]!расцепить(B34,"-",2)," ",1)</f>
        <v>РН1189794</v>
      </c>
      <c r="G34" s="5">
        <f t="shared" si="1"/>
        <v>9</v>
      </c>
    </row>
    <row r="35" spans="1:7" x14ac:dyDescent="0.25">
      <c r="A35" s="6" t="s">
        <v>60</v>
      </c>
      <c r="B35" s="6" t="s">
        <v>61</v>
      </c>
      <c r="C35" s="7">
        <v>1323.9</v>
      </c>
      <c r="D35" s="8" t="str">
        <f t="shared" si="0"/>
        <v>11003021488</v>
      </c>
      <c r="E35" s="8" t="str">
        <f>IFERROR(VLOOKUP("*"&amp;D35&amp;"*",наш!$B$3:$D$25,3,0),"")</f>
        <v/>
      </c>
      <c r="F35" s="5" t="str">
        <f>[1]!расцепить([1]!расцепить(B35,"-",2)," ",1)</f>
        <v>11003021488</v>
      </c>
      <c r="G35" s="5">
        <f t="shared" si="1"/>
        <v>11</v>
      </c>
    </row>
    <row r="36" spans="1:7" x14ac:dyDescent="0.25">
      <c r="A36" s="6" t="s">
        <v>60</v>
      </c>
      <c r="B36" s="6" t="s">
        <v>62</v>
      </c>
      <c r="C36" s="7">
        <v>220.44</v>
      </c>
      <c r="D36" s="8" t="str">
        <f t="shared" si="0"/>
        <v>11015001454</v>
      </c>
      <c r="E36" s="8" t="str">
        <f>IFERROR(VLOOKUP("*"&amp;D36&amp;"*",наш!$B$3:$D$25,3,0),"")</f>
        <v/>
      </c>
      <c r="F36" s="5" t="str">
        <f>[1]!расцепить([1]!расцепить(B36,"-",2)," ",1)</f>
        <v>11015001454</v>
      </c>
      <c r="G36" s="5">
        <f t="shared" si="1"/>
        <v>11</v>
      </c>
    </row>
    <row r="37" spans="1:7" x14ac:dyDescent="0.25">
      <c r="A37" s="6" t="s">
        <v>60</v>
      </c>
      <c r="B37" s="6" t="s">
        <v>63</v>
      </c>
      <c r="C37" s="7">
        <v>2520.34</v>
      </c>
      <c r="D37" s="8" t="str">
        <f t="shared" si="0"/>
        <v>11015001454</v>
      </c>
      <c r="E37" s="8" t="str">
        <f>IFERROR(VLOOKUP("*"&amp;D37&amp;"*",наш!$B$3:$D$25,3,0),"")</f>
        <v/>
      </c>
      <c r="F37" s="5" t="str">
        <f>[1]!расцепить([1]!расцепить(B37,"-",2)," ",1)</f>
        <v>11015001454</v>
      </c>
      <c r="G37" s="5">
        <f t="shared" si="1"/>
        <v>11</v>
      </c>
    </row>
    <row r="38" spans="1:7" x14ac:dyDescent="0.25">
      <c r="A38" s="6" t="s">
        <v>60</v>
      </c>
      <c r="B38" s="6" t="s">
        <v>64</v>
      </c>
      <c r="C38" s="7">
        <v>-1295.68</v>
      </c>
      <c r="D38" s="8" t="str">
        <f t="shared" si="0"/>
        <v>11015001454</v>
      </c>
      <c r="E38" s="8" t="str">
        <f>IFERROR(VLOOKUP("*"&amp;D38&amp;"*",наш!$B$3:$D$25,3,0),"")</f>
        <v/>
      </c>
      <c r="F38" s="5" t="str">
        <f>[1]!расцепить([1]!расцепить(B38,"-",2)," ",1)</f>
        <v>11015001454</v>
      </c>
      <c r="G38" s="5">
        <f t="shared" si="1"/>
        <v>11</v>
      </c>
    </row>
    <row r="39" spans="1:7" x14ac:dyDescent="0.25">
      <c r="A39" s="6" t="s">
        <v>60</v>
      </c>
      <c r="B39" s="6" t="s">
        <v>65</v>
      </c>
      <c r="C39" s="7">
        <v>2349.44</v>
      </c>
      <c r="D39" s="8" t="str">
        <f t="shared" si="0"/>
        <v>РН11002004300</v>
      </c>
      <c r="E39" s="8" t="str">
        <f>IFERROR(VLOOKUP("*"&amp;D39&amp;"*",наш!$B$3:$D$25,3,0),"")</f>
        <v/>
      </c>
      <c r="F39" s="5" t="str">
        <f>[1]!расцепить([1]!расцепить(B39,"-",2)," ",1)</f>
        <v>РН11002004300</v>
      </c>
      <c r="G39" s="5">
        <f t="shared" si="1"/>
        <v>13</v>
      </c>
    </row>
    <row r="40" spans="1:7" x14ac:dyDescent="0.25">
      <c r="A40" s="6" t="s">
        <v>60</v>
      </c>
      <c r="B40" s="6" t="s">
        <v>66</v>
      </c>
      <c r="C40" s="7">
        <v>261.36</v>
      </c>
      <c r="D40" s="8" t="str">
        <f t="shared" si="0"/>
        <v>РН11002004300</v>
      </c>
      <c r="E40" s="8" t="str">
        <f>IFERROR(VLOOKUP("*"&amp;D40&amp;"*",наш!$B$3:$D$25,3,0),"")</f>
        <v/>
      </c>
      <c r="F40" s="5" t="str">
        <f>[1]!расцепить([1]!расцепить(B40,"-",2)," ",1)</f>
        <v>РН11002004300</v>
      </c>
      <c r="G40" s="5">
        <f t="shared" si="1"/>
        <v>13</v>
      </c>
    </row>
    <row r="41" spans="1:7" x14ac:dyDescent="0.25">
      <c r="A41" s="6" t="s">
        <v>60</v>
      </c>
      <c r="B41" s="6" t="s">
        <v>67</v>
      </c>
      <c r="C41" s="7">
        <v>702.68</v>
      </c>
      <c r="D41" s="8" t="str">
        <f t="shared" si="0"/>
        <v>РН11021000674</v>
      </c>
      <c r="E41" s="8">
        <f>IFERROR(VLOOKUP("*"&amp;D41&amp;"*",наш!$B$3:$D$25,3,0),"")</f>
        <v>1285.4000000000001</v>
      </c>
      <c r="F41" s="5" t="str">
        <f>[1]!расцепить([1]!расцепить(B41,"-",2)," ",1)</f>
        <v>РН11021000674</v>
      </c>
      <c r="G41" s="5">
        <f t="shared" si="1"/>
        <v>13</v>
      </c>
    </row>
    <row r="42" spans="1:7" x14ac:dyDescent="0.25">
      <c r="A42" s="6" t="s">
        <v>60</v>
      </c>
      <c r="B42" s="6" t="s">
        <v>68</v>
      </c>
      <c r="C42" s="7">
        <v>582.72</v>
      </c>
      <c r="D42" s="8" t="str">
        <f t="shared" si="0"/>
        <v>РН11021000674</v>
      </c>
      <c r="E42" s="8">
        <f>IFERROR(VLOOKUP("*"&amp;D42&amp;"*",наш!$B$3:$D$25,3,0),"")</f>
        <v>1285.4000000000001</v>
      </c>
      <c r="F42" s="5" t="str">
        <f>[1]!расцепить([1]!расцепить(B42,"-",2)," ",1)</f>
        <v>РН11021000674</v>
      </c>
      <c r="G42" s="5">
        <f t="shared" si="1"/>
        <v>13</v>
      </c>
    </row>
    <row r="43" spans="1:7" x14ac:dyDescent="0.25">
      <c r="A43" s="6" t="s">
        <v>60</v>
      </c>
      <c r="B43" s="6" t="s">
        <v>69</v>
      </c>
      <c r="C43" s="7">
        <v>336.19</v>
      </c>
      <c r="D43" s="8" t="str">
        <f t="shared" si="0"/>
        <v>РН11018001448</v>
      </c>
      <c r="E43" s="8">
        <f>IFERROR(VLOOKUP("*"&amp;D43&amp;"*",наш!$B$3:$D$25,3,0),"")</f>
        <v>492.7</v>
      </c>
      <c r="F43" s="5" t="str">
        <f>[1]!расцепить([1]!расцепить(B43,"-",2)," ",1)</f>
        <v>РН11018001448</v>
      </c>
      <c r="G43" s="5">
        <f t="shared" si="1"/>
        <v>13</v>
      </c>
    </row>
    <row r="44" spans="1:7" x14ac:dyDescent="0.25">
      <c r="A44" s="6" t="s">
        <v>60</v>
      </c>
      <c r="B44" s="6" t="s">
        <v>70</v>
      </c>
      <c r="C44" s="7">
        <v>156.51</v>
      </c>
      <c r="D44" s="8" t="str">
        <f t="shared" si="0"/>
        <v>РН11018001448</v>
      </c>
      <c r="E44" s="8">
        <f>IFERROR(VLOOKUP("*"&amp;D44&amp;"*",наш!$B$3:$D$25,3,0),"")</f>
        <v>492.7</v>
      </c>
      <c r="F44" s="5" t="str">
        <f>[1]!расцепить([1]!расцепить(B44,"-",2)," ",1)</f>
        <v>РН11018001448</v>
      </c>
      <c r="G44" s="5">
        <f t="shared" si="1"/>
        <v>13</v>
      </c>
    </row>
    <row r="45" spans="1:7" x14ac:dyDescent="0.25">
      <c r="A45" s="6" t="s">
        <v>60</v>
      </c>
      <c r="B45" s="6" t="s">
        <v>71</v>
      </c>
      <c r="C45" s="7">
        <v>802.38</v>
      </c>
      <c r="D45" s="8" t="str">
        <f t="shared" si="0"/>
        <v>РН1190928</v>
      </c>
      <c r="E45" s="8" t="str">
        <f>IFERROR(VLOOKUP("*"&amp;D45&amp;"*",наш!$B$3:$D$25,3,0),"")</f>
        <v/>
      </c>
      <c r="F45" s="5" t="str">
        <f>[1]!расцепить([1]!расцепить(B45,"-",2)," ",1)</f>
        <v>РН1190928</v>
      </c>
      <c r="G45" s="5">
        <f t="shared" si="1"/>
        <v>9</v>
      </c>
    </row>
    <row r="46" spans="1:7" x14ac:dyDescent="0.25">
      <c r="A46" s="6" t="s">
        <v>60</v>
      </c>
      <c r="B46" s="6" t="s">
        <v>72</v>
      </c>
      <c r="C46" s="7">
        <v>81.23</v>
      </c>
      <c r="D46" s="8" t="str">
        <f t="shared" si="0"/>
        <v>РН1190928</v>
      </c>
      <c r="E46" s="8" t="str">
        <f>IFERROR(VLOOKUP("*"&amp;D46&amp;"*",наш!$B$3:$D$25,3,0),"")</f>
        <v/>
      </c>
      <c r="F46" s="5" t="str">
        <f>[1]!расцепить([1]!расцепить(B46,"-",2)," ",1)</f>
        <v>РН1190928</v>
      </c>
      <c r="G46" s="5">
        <f t="shared" si="1"/>
        <v>9</v>
      </c>
    </row>
    <row r="47" spans="1:7" x14ac:dyDescent="0.25">
      <c r="A47" s="6" t="s">
        <v>73</v>
      </c>
      <c r="B47" s="6" t="s">
        <v>74</v>
      </c>
      <c r="C47" s="7">
        <v>4246.7</v>
      </c>
      <c r="D47" s="8" t="str">
        <f t="shared" si="0"/>
        <v>РН1102200339</v>
      </c>
      <c r="E47" s="8" t="str">
        <f>IFERROR(VLOOKUP("*"&amp;D47&amp;"*",наш!$B$3:$D$25,3,0),"")</f>
        <v/>
      </c>
      <c r="F47" s="5" t="str">
        <f>[1]!расцепить([1]!расцепить(B47,"-",2)," ",1)</f>
        <v>РН1102200339</v>
      </c>
      <c r="G47" s="5">
        <f t="shared" si="1"/>
        <v>12</v>
      </c>
    </row>
    <row r="48" spans="1:7" x14ac:dyDescent="0.25">
      <c r="A48" s="6" t="s">
        <v>73</v>
      </c>
      <c r="B48" s="6" t="s">
        <v>75</v>
      </c>
      <c r="C48" s="7">
        <v>910.79</v>
      </c>
      <c r="D48" s="8" t="str">
        <f t="shared" si="0"/>
        <v>РН11006002398</v>
      </c>
      <c r="E48" s="8" t="str">
        <f>IFERROR(VLOOKUP("*"&amp;D48&amp;"*",наш!$B$3:$D$25,3,0),"")</f>
        <v/>
      </c>
      <c r="F48" s="5" t="str">
        <f>[1]!расцепить([1]!расцепить(B48,"-",2)," ",1)</f>
        <v>РН11006002398</v>
      </c>
      <c r="G48" s="5">
        <f t="shared" si="1"/>
        <v>13</v>
      </c>
    </row>
    <row r="49" spans="1:7" x14ac:dyDescent="0.25">
      <c r="A49" s="6" t="s">
        <v>73</v>
      </c>
      <c r="B49" s="6" t="s">
        <v>76</v>
      </c>
      <c r="C49" s="7">
        <v>224.11</v>
      </c>
      <c r="D49" s="8" t="str">
        <f t="shared" si="0"/>
        <v>РН11006002398</v>
      </c>
      <c r="E49" s="8" t="str">
        <f>IFERROR(VLOOKUP("*"&amp;D49&amp;"*",наш!$B$3:$D$25,3,0),"")</f>
        <v/>
      </c>
      <c r="F49" s="5" t="str">
        <f>[1]!расцепить([1]!расцепить(B49,"-",2)," ",1)</f>
        <v>РН11006002398</v>
      </c>
      <c r="G49" s="5">
        <f t="shared" si="1"/>
        <v>13</v>
      </c>
    </row>
    <row r="50" spans="1:7" x14ac:dyDescent="0.25">
      <c r="A50" s="6" t="s">
        <v>73</v>
      </c>
      <c r="B50" s="6" t="s">
        <v>77</v>
      </c>
      <c r="C50" s="7">
        <v>7435.38</v>
      </c>
      <c r="D50" s="8" t="str">
        <f t="shared" si="0"/>
        <v>РН11017003358</v>
      </c>
      <c r="E50" s="8" t="str">
        <f>IFERROR(VLOOKUP("*"&amp;D50&amp;"*",наш!$B$3:$D$25,3,0),"")</f>
        <v/>
      </c>
      <c r="F50" s="5" t="str">
        <f>[1]!расцепить([1]!расцепить(B50,"-",2)," ",1)</f>
        <v>РН11017003358</v>
      </c>
      <c r="G50" s="5">
        <f t="shared" si="1"/>
        <v>13</v>
      </c>
    </row>
    <row r="51" spans="1:7" x14ac:dyDescent="0.25">
      <c r="A51" s="6" t="s">
        <v>73</v>
      </c>
      <c r="B51" s="6" t="s">
        <v>78</v>
      </c>
      <c r="C51" s="7">
        <v>327.32</v>
      </c>
      <c r="D51" s="8" t="str">
        <f t="shared" si="0"/>
        <v>РН11017003358</v>
      </c>
      <c r="E51" s="8" t="str">
        <f>IFERROR(VLOOKUP("*"&amp;D51&amp;"*",наш!$B$3:$D$25,3,0),"")</f>
        <v/>
      </c>
      <c r="F51" s="5" t="str">
        <f>[1]!расцепить([1]!расцепить(B51,"-",2)," ",1)</f>
        <v>РН11017003358</v>
      </c>
      <c r="G51" s="5">
        <f t="shared" si="1"/>
        <v>13</v>
      </c>
    </row>
    <row r="52" spans="1:7" x14ac:dyDescent="0.25">
      <c r="A52" s="6" t="s">
        <v>73</v>
      </c>
      <c r="B52" s="6" t="s">
        <v>79</v>
      </c>
      <c r="C52" s="7">
        <v>603.76</v>
      </c>
      <c r="D52" s="8" t="str">
        <f t="shared" si="0"/>
        <v>РН11021000698</v>
      </c>
      <c r="E52" s="8" t="str">
        <f>IFERROR(VLOOKUP("*"&amp;D52&amp;"*",наш!$B$3:$D$25,3,0),"")</f>
        <v/>
      </c>
      <c r="F52" s="5" t="str">
        <f>[1]!расцепить([1]!расцепить(B52,"-",2)," ",1)</f>
        <v>РН11021000698</v>
      </c>
      <c r="G52" s="5">
        <f t="shared" si="1"/>
        <v>13</v>
      </c>
    </row>
    <row r="53" spans="1:7" x14ac:dyDescent="0.25">
      <c r="A53" s="6" t="s">
        <v>73</v>
      </c>
      <c r="B53" s="6" t="s">
        <v>80</v>
      </c>
      <c r="C53" s="7">
        <v>502.44</v>
      </c>
      <c r="D53" s="8" t="str">
        <f t="shared" si="0"/>
        <v>РН11021000698</v>
      </c>
      <c r="E53" s="8" t="str">
        <f>IFERROR(VLOOKUP("*"&amp;D53&amp;"*",наш!$B$3:$D$25,3,0),"")</f>
        <v/>
      </c>
      <c r="F53" s="5" t="str">
        <f>[1]!расцепить([1]!расцепить(B53,"-",2)," ",1)</f>
        <v>РН11021000698</v>
      </c>
      <c r="G53" s="5">
        <f t="shared" si="1"/>
        <v>13</v>
      </c>
    </row>
    <row r="54" spans="1:7" x14ac:dyDescent="0.25">
      <c r="A54" s="6" t="s">
        <v>73</v>
      </c>
      <c r="B54" s="6" t="s">
        <v>81</v>
      </c>
      <c r="C54" s="7">
        <v>884.45</v>
      </c>
      <c r="D54" s="8" t="str">
        <f t="shared" si="0"/>
        <v>РН11018001474</v>
      </c>
      <c r="E54" s="8" t="str">
        <f>IFERROR(VLOOKUP("*"&amp;D54&amp;"*",наш!$B$3:$D$25,3,0),"")</f>
        <v/>
      </c>
      <c r="F54" s="5" t="str">
        <f>[1]!расцепить([1]!расцепить(B54,"-",2)," ",1)</f>
        <v>РН11018001474</v>
      </c>
      <c r="G54" s="5">
        <f t="shared" si="1"/>
        <v>13</v>
      </c>
    </row>
    <row r="55" spans="1:7" x14ac:dyDescent="0.25">
      <c r="A55" s="6" t="s">
        <v>73</v>
      </c>
      <c r="B55" s="6" t="s">
        <v>82</v>
      </c>
      <c r="C55" s="7">
        <v>414.65</v>
      </c>
      <c r="D55" s="8" t="str">
        <f t="shared" si="0"/>
        <v>РН11018001474</v>
      </c>
      <c r="E55" s="8" t="str">
        <f>IFERROR(VLOOKUP("*"&amp;D55&amp;"*",наш!$B$3:$D$25,3,0),"")</f>
        <v/>
      </c>
      <c r="F55" s="5" t="str">
        <f>[1]!расцепить([1]!расцепить(B55,"-",2)," ",1)</f>
        <v>РН11018001474</v>
      </c>
      <c r="G55" s="5">
        <f t="shared" si="1"/>
        <v>13</v>
      </c>
    </row>
    <row r="56" spans="1:7" x14ac:dyDescent="0.25">
      <c r="A56" s="6" t="s">
        <v>73</v>
      </c>
      <c r="B56" s="6" t="s">
        <v>83</v>
      </c>
      <c r="C56" s="7">
        <v>2671.22</v>
      </c>
      <c r="D56" s="8" t="str">
        <f t="shared" si="0"/>
        <v>РН1191562</v>
      </c>
      <c r="E56" s="8" t="str">
        <f>IFERROR(VLOOKUP("*"&amp;D56&amp;"*",наш!$B$3:$D$25,3,0),"")</f>
        <v/>
      </c>
      <c r="F56" s="5" t="str">
        <f>[1]!расцепить([1]!расцепить(B56,"-",2)," ",1)</f>
        <v>РН1191562</v>
      </c>
      <c r="G56" s="5">
        <f t="shared" si="1"/>
        <v>9</v>
      </c>
    </row>
    <row r="57" spans="1:7" x14ac:dyDescent="0.25">
      <c r="A57" s="6" t="s">
        <v>73</v>
      </c>
      <c r="B57" s="6" t="s">
        <v>84</v>
      </c>
      <c r="C57" s="7">
        <v>271.77999999999997</v>
      </c>
      <c r="D57" s="8" t="str">
        <f t="shared" si="0"/>
        <v>РН1191562</v>
      </c>
      <c r="E57" s="8" t="str">
        <f>IFERROR(VLOOKUP("*"&amp;D57&amp;"*",наш!$B$3:$D$25,3,0),"")</f>
        <v/>
      </c>
      <c r="F57" s="5" t="str">
        <f>[1]!расцепить([1]!расцепить(B57,"-",2)," ",1)</f>
        <v>РН1191562</v>
      </c>
      <c r="G57" s="5">
        <f t="shared" si="1"/>
        <v>9</v>
      </c>
    </row>
    <row r="58" spans="1:7" x14ac:dyDescent="0.25">
      <c r="A58" s="6" t="s">
        <v>85</v>
      </c>
      <c r="B58" s="6" t="s">
        <v>86</v>
      </c>
      <c r="C58" s="7">
        <v>2518.4</v>
      </c>
      <c r="D58" s="8" t="str">
        <f t="shared" si="0"/>
        <v>РН11009001741</v>
      </c>
      <c r="E58" s="8" t="str">
        <f>IFERROR(VLOOKUP("*"&amp;D58&amp;"*",наш!$B$3:$D$25,3,0),"")</f>
        <v/>
      </c>
      <c r="F58" s="5" t="str">
        <f>[1]!расцепить([1]!расцепить(B58,"-",2)," ",1)</f>
        <v>РН11009001741</v>
      </c>
      <c r="G58" s="5">
        <f t="shared" si="1"/>
        <v>13</v>
      </c>
    </row>
    <row r="59" spans="1:7" x14ac:dyDescent="0.25">
      <c r="A59" s="6" t="s">
        <v>85</v>
      </c>
      <c r="B59" s="6" t="s">
        <v>87</v>
      </c>
      <c r="C59" s="7">
        <v>326.93</v>
      </c>
      <c r="D59" s="8" t="str">
        <f t="shared" si="0"/>
        <v>11015001482</v>
      </c>
      <c r="E59" s="8" t="str">
        <f>IFERROR(VLOOKUP("*"&amp;D59&amp;"*",наш!$B$3:$D$25,3,0),"")</f>
        <v/>
      </c>
      <c r="F59" s="5" t="str">
        <f>[1]!расцепить([1]!расцепить(B59,"-",2)," ",1)</f>
        <v>11015001482</v>
      </c>
      <c r="G59" s="5">
        <f t="shared" si="1"/>
        <v>11</v>
      </c>
    </row>
    <row r="60" spans="1:7" x14ac:dyDescent="0.25">
      <c r="A60" s="6" t="s">
        <v>85</v>
      </c>
      <c r="B60" s="6" t="s">
        <v>88</v>
      </c>
      <c r="C60" s="7">
        <v>3769.82</v>
      </c>
      <c r="D60" s="8" t="str">
        <f t="shared" si="0"/>
        <v>11015001482</v>
      </c>
      <c r="E60" s="8" t="str">
        <f>IFERROR(VLOOKUP("*"&amp;D60&amp;"*",наш!$B$3:$D$25,3,0),"")</f>
        <v/>
      </c>
      <c r="F60" s="5" t="str">
        <f>[1]!расцепить([1]!расцепить(B60,"-",2)," ",1)</f>
        <v>11015001482</v>
      </c>
      <c r="G60" s="5">
        <f t="shared" si="1"/>
        <v>11</v>
      </c>
    </row>
    <row r="61" spans="1:7" x14ac:dyDescent="0.25">
      <c r="A61" s="6" t="s">
        <v>85</v>
      </c>
      <c r="B61" s="6" t="s">
        <v>89</v>
      </c>
      <c r="C61" s="7">
        <v>-1953.54</v>
      </c>
      <c r="D61" s="8" t="str">
        <f t="shared" si="0"/>
        <v>11015001482</v>
      </c>
      <c r="E61" s="8" t="str">
        <f>IFERROR(VLOOKUP("*"&amp;D61&amp;"*",наш!$B$3:$D$25,3,0),"")</f>
        <v/>
      </c>
      <c r="F61" s="5" t="str">
        <f>[1]!расцепить([1]!расцепить(B61,"-",2)," ",1)</f>
        <v>11015001482</v>
      </c>
      <c r="G61" s="5">
        <f t="shared" si="1"/>
        <v>11</v>
      </c>
    </row>
    <row r="62" spans="1:7" x14ac:dyDescent="0.25">
      <c r="A62" s="6" t="s">
        <v>85</v>
      </c>
      <c r="B62" s="6" t="s">
        <v>90</v>
      </c>
      <c r="C62" s="7">
        <v>613.96</v>
      </c>
      <c r="D62" s="8" t="str">
        <f t="shared" si="0"/>
        <v>РН11013003360</v>
      </c>
      <c r="E62" s="8" t="str">
        <f>IFERROR(VLOOKUP("*"&amp;D62&amp;"*",наш!$B$3:$D$25,3,0),"")</f>
        <v/>
      </c>
      <c r="F62" s="5" t="str">
        <f>[1]!расцепить([1]!расцепить(B62,"-",2)," ",1)</f>
        <v>РН11013003360</v>
      </c>
      <c r="G62" s="5">
        <f t="shared" si="1"/>
        <v>13</v>
      </c>
    </row>
    <row r="63" spans="1:7" x14ac:dyDescent="0.25">
      <c r="A63" s="6" t="s">
        <v>85</v>
      </c>
      <c r="B63" s="6" t="s">
        <v>91</v>
      </c>
      <c r="C63" s="7">
        <v>84.94</v>
      </c>
      <c r="D63" s="8" t="str">
        <f t="shared" si="0"/>
        <v>РН11013003360</v>
      </c>
      <c r="E63" s="8" t="str">
        <f>IFERROR(VLOOKUP("*"&amp;D63&amp;"*",наш!$B$3:$D$25,3,0),"")</f>
        <v/>
      </c>
      <c r="F63" s="5" t="str">
        <f>[1]!расцепить([1]!расцепить(B63,"-",2)," ",1)</f>
        <v>РН11013003360</v>
      </c>
      <c r="G63" s="5">
        <f t="shared" si="1"/>
        <v>13</v>
      </c>
    </row>
    <row r="64" spans="1:7" x14ac:dyDescent="0.25">
      <c r="A64" s="6" t="s">
        <v>92</v>
      </c>
      <c r="B64" s="6" t="s">
        <v>93</v>
      </c>
      <c r="C64" s="7">
        <v>207.53</v>
      </c>
      <c r="D64" s="8" t="str">
        <f t="shared" si="0"/>
        <v>11014002908</v>
      </c>
      <c r="E64" s="8" t="str">
        <f>IFERROR(VLOOKUP("*"&amp;D64&amp;"*",наш!$B$3:$D$25,3,0),"")</f>
        <v/>
      </c>
      <c r="F64" s="5" t="str">
        <f>[1]!расцепить([1]!расцепить(B64,"-",2)," ",1)</f>
        <v>11014002908</v>
      </c>
      <c r="G64" s="5">
        <f t="shared" si="1"/>
        <v>11</v>
      </c>
    </row>
    <row r="65" spans="1:7" x14ac:dyDescent="0.25">
      <c r="A65" s="6" t="s">
        <v>92</v>
      </c>
      <c r="B65" s="6" t="s">
        <v>94</v>
      </c>
      <c r="C65" s="7">
        <v>119.07</v>
      </c>
      <c r="D65" s="8" t="str">
        <f t="shared" si="0"/>
        <v>11014002908</v>
      </c>
      <c r="E65" s="8" t="str">
        <f>IFERROR(VLOOKUP("*"&amp;D65&amp;"*",наш!$B$3:$D$25,3,0),"")</f>
        <v/>
      </c>
      <c r="F65" s="5" t="str">
        <f>[1]!расцепить([1]!расцепить(B65,"-",2)," ",1)</f>
        <v>11014002908</v>
      </c>
      <c r="G65" s="5">
        <f t="shared" si="1"/>
        <v>11</v>
      </c>
    </row>
    <row r="66" spans="1:7" x14ac:dyDescent="0.25">
      <c r="A66" s="6" t="s">
        <v>92</v>
      </c>
      <c r="B66" s="6" t="s">
        <v>95</v>
      </c>
      <c r="C66" s="7">
        <v>245.59</v>
      </c>
      <c r="D66" s="8" t="str">
        <f t="shared" si="0"/>
        <v>РН11005003506</v>
      </c>
      <c r="E66" s="8" t="str">
        <f>IFERROR(VLOOKUP("*"&amp;D66&amp;"*",наш!$B$3:$D$25,3,0),"")</f>
        <v/>
      </c>
      <c r="F66" s="5" t="str">
        <f>[1]!расцепить([1]!расцепить(B66,"-",2)," ",1)</f>
        <v>РН11005003506</v>
      </c>
      <c r="G66" s="5">
        <f t="shared" si="1"/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наш</vt:lpstr>
      <vt:lpstr>их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shishkanova</dc:creator>
  <cp:lastModifiedBy>Ярослав</cp:lastModifiedBy>
  <dcterms:created xsi:type="dcterms:W3CDTF">2015-06-18T11:13:33Z</dcterms:created>
  <dcterms:modified xsi:type="dcterms:W3CDTF">2015-06-23T12:56:37Z</dcterms:modified>
</cp:coreProperties>
</file>