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5200" windowHeight="11985" activeTab="2"/>
  </bookViews>
  <sheets>
    <sheet name="Лист1" sheetId="1" r:id="rId1"/>
    <sheet name="Лист2" sheetId="2" r:id="rId2"/>
    <sheet name="СВОД" sheetId="3" r:id="rId3"/>
  </sheets>
  <calcPr calcId="152511"/>
</workbook>
</file>

<file path=xl/calcChain.xml><?xml version="1.0" encoding="utf-8"?>
<calcChain xmlns="http://schemas.openxmlformats.org/spreadsheetml/2006/main">
  <c r="C9" i="3" l="1"/>
  <c r="C6" i="3"/>
  <c r="C10" i="3"/>
  <c r="C7" i="3"/>
  <c r="C11" i="3"/>
  <c r="C8" i="3"/>
  <c r="C5" i="3"/>
  <c r="C4" i="3"/>
  <c r="A6" i="3" l="1"/>
  <c r="A10" i="3"/>
  <c r="A8" i="3"/>
  <c r="A11" i="3"/>
  <c r="A9" i="3"/>
  <c r="A7" i="3"/>
  <c r="A4" i="3"/>
  <c r="D4" i="3" l="1"/>
  <c r="E4" i="3" s="1"/>
  <c r="A5" i="3"/>
  <c r="D6" i="3" s="1"/>
  <c r="F4" i="3"/>
  <c r="D9" i="3" l="1"/>
  <c r="D5" i="3"/>
  <c r="D8" i="3"/>
  <c r="D11" i="3"/>
  <c r="D7" i="3"/>
  <c r="D10" i="3"/>
  <c r="E5" i="3"/>
  <c r="L4" i="3"/>
  <c r="K4" i="3"/>
  <c r="H4" i="3"/>
  <c r="I4" i="3"/>
  <c r="J4" i="3"/>
  <c r="G4" i="3"/>
  <c r="F5" i="3"/>
  <c r="E6" i="3" l="1"/>
  <c r="K5" i="3"/>
  <c r="L5" i="3"/>
  <c r="I5" i="3"/>
  <c r="H5" i="3"/>
  <c r="J5" i="3"/>
  <c r="G5" i="3"/>
  <c r="F6" i="3"/>
  <c r="E7" i="3" l="1"/>
  <c r="K6" i="3"/>
  <c r="L6" i="3"/>
  <c r="H6" i="3"/>
  <c r="J6" i="3"/>
  <c r="I6" i="3"/>
  <c r="G6" i="3"/>
  <c r="F7" i="3"/>
  <c r="E8" i="3" l="1"/>
  <c r="K7" i="3"/>
  <c r="L7" i="3"/>
  <c r="I7" i="3"/>
  <c r="H7" i="3"/>
  <c r="J7" i="3"/>
  <c r="G7" i="3"/>
  <c r="F8" i="3"/>
  <c r="E9" i="3" l="1"/>
  <c r="K8" i="3"/>
  <c r="L8" i="3"/>
  <c r="H8" i="3"/>
  <c r="J8" i="3"/>
  <c r="I8" i="3"/>
  <c r="G8" i="3"/>
  <c r="F9" i="3"/>
  <c r="E10" i="3" l="1"/>
  <c r="K9" i="3"/>
  <c r="L9" i="3"/>
  <c r="I9" i="3"/>
  <c r="H9" i="3"/>
  <c r="J9" i="3"/>
  <c r="G9" i="3"/>
  <c r="F10" i="3"/>
  <c r="E11" i="3" l="1"/>
  <c r="K10" i="3"/>
  <c r="L10" i="3"/>
  <c r="J10" i="3"/>
  <c r="H10" i="3"/>
  <c r="I10" i="3"/>
  <c r="G10" i="3"/>
  <c r="F11" i="3"/>
  <c r="I11" i="3"/>
  <c r="G11" i="3"/>
  <c r="J11" i="3"/>
  <c r="H11" i="3"/>
  <c r="K11" i="3"/>
  <c r="L11" i="3"/>
</calcChain>
</file>

<file path=xl/sharedStrings.xml><?xml version="1.0" encoding="utf-8"?>
<sst xmlns="http://schemas.openxmlformats.org/spreadsheetml/2006/main" count="60" uniqueCount="26">
  <si>
    <t>Иванов</t>
  </si>
  <si>
    <t>Наименование</t>
  </si>
  <si>
    <t>Сумма</t>
  </si>
  <si>
    <t>Вид операции</t>
  </si>
  <si>
    <t>Покупка Авто</t>
  </si>
  <si>
    <t>Дата</t>
  </si>
  <si>
    <t>Примечание</t>
  </si>
  <si>
    <t>скидка 20%</t>
  </si>
  <si>
    <t>Петухов</t>
  </si>
  <si>
    <t>Покупка недвижимости</t>
  </si>
  <si>
    <t>Оплата</t>
  </si>
  <si>
    <t>Нал</t>
  </si>
  <si>
    <t>Без</t>
  </si>
  <si>
    <t>нал</t>
  </si>
  <si>
    <t>без</t>
  </si>
  <si>
    <t>Покупка мебели</t>
  </si>
  <si>
    <t>Стиралка</t>
  </si>
  <si>
    <t>Покупка холодильника</t>
  </si>
  <si>
    <t>Лист1</t>
  </si>
  <si>
    <t>Лист2</t>
  </si>
  <si>
    <t>A</t>
  </si>
  <si>
    <t>B</t>
  </si>
  <si>
    <t>C</t>
  </si>
  <si>
    <t>D</t>
  </si>
  <si>
    <t>E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</si>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</sst>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0" fillId="3" borderId="0" xfId="0" applyFill="1"/>
    <xf numFmtId="0" fontId="0" fillId="4" borderId="0" xfId="0" applyFill="1"/>
    <xf numFmtId="0" fontId="0" fillId="5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9"/>
  <sheetViews>
    <sheetView workbookViewId="0">
      <selection activeCell="B33" sqref="B33"/>
    </sheetView>
  </sheetViews>
  <sheetFormatPr defaultRowHeight="15" x14ac:dyDescent="0.25"/>
  <cols>
    <col min="1" max="1" width="10.140625" bestFit="1" customWidth="1"/>
    <col min="2" max="2" width="18" customWidth="1"/>
    <col min="4" max="4" width="24.85546875" customWidth="1"/>
    <col min="5" max="5" width="14" customWidth="1"/>
  </cols>
  <sheetData>
    <row r="3" spans="1:5" x14ac:dyDescent="0.25">
      <c r="A3" t="s">
        <v>5</v>
      </c>
      <c r="B3" t="s">
        <v>1</v>
      </c>
      <c r="C3" t="s">
        <v>2</v>
      </c>
      <c r="D3" t="s">
        <v>3</v>
      </c>
      <c r="E3" t="s">
        <v>6</v>
      </c>
    </row>
    <row r="4" spans="1:5" x14ac:dyDescent="0.25">
      <c r="A4" s="1">
        <v>41761</v>
      </c>
      <c r="B4" s="2" t="s">
        <v>0</v>
      </c>
      <c r="C4" s="2">
        <v>500</v>
      </c>
      <c r="D4" t="s">
        <v>4</v>
      </c>
      <c r="E4" t="s">
        <v>7</v>
      </c>
    </row>
    <row r="5" spans="1:5" x14ac:dyDescent="0.25">
      <c r="A5" s="1">
        <v>41761</v>
      </c>
      <c r="B5" s="2" t="s">
        <v>8</v>
      </c>
      <c r="C5" s="2">
        <v>1000</v>
      </c>
      <c r="D5" t="s">
        <v>9</v>
      </c>
    </row>
    <row r="6" spans="1:5" x14ac:dyDescent="0.25">
      <c r="A6" s="1">
        <v>41761</v>
      </c>
      <c r="B6" s="2" t="s">
        <v>0</v>
      </c>
      <c r="C6" s="2">
        <v>5000</v>
      </c>
      <c r="D6" t="s">
        <v>4</v>
      </c>
      <c r="E6" t="s">
        <v>7</v>
      </c>
    </row>
    <row r="7" spans="1:5" x14ac:dyDescent="0.25">
      <c r="A7" s="1">
        <v>41761</v>
      </c>
      <c r="B7" s="2" t="s">
        <v>8</v>
      </c>
      <c r="C7" s="2">
        <v>1000</v>
      </c>
      <c r="D7" t="s">
        <v>9</v>
      </c>
    </row>
    <row r="8" spans="1:5" x14ac:dyDescent="0.25">
      <c r="A8" s="1">
        <v>41761</v>
      </c>
      <c r="B8" s="2" t="s">
        <v>0</v>
      </c>
      <c r="C8" s="2">
        <v>10000</v>
      </c>
      <c r="D8" t="s">
        <v>4</v>
      </c>
      <c r="E8" t="s">
        <v>7</v>
      </c>
    </row>
    <row r="9" spans="1:5" x14ac:dyDescent="0.25">
      <c r="A9" s="1">
        <v>41761</v>
      </c>
      <c r="B9" s="2" t="s">
        <v>8</v>
      </c>
      <c r="C9" s="2">
        <v>5050</v>
      </c>
      <c r="D9" t="s">
        <v>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9"/>
  <sheetViews>
    <sheetView workbookViewId="0">
      <selection activeCell="A3" sqref="A3:F3"/>
    </sheetView>
  </sheetViews>
  <sheetFormatPr defaultRowHeight="15" x14ac:dyDescent="0.25"/>
  <cols>
    <col min="1" max="1" width="12.7109375" customWidth="1"/>
    <col min="4" max="4" width="24.5703125" customWidth="1"/>
    <col min="5" max="5" width="11.7109375" customWidth="1"/>
  </cols>
  <sheetData>
    <row r="3" spans="1:6" x14ac:dyDescent="0.25">
      <c r="A3" t="s">
        <v>5</v>
      </c>
      <c r="B3" t="s">
        <v>1</v>
      </c>
      <c r="C3" t="s">
        <v>2</v>
      </c>
      <c r="D3" t="s">
        <v>3</v>
      </c>
      <c r="E3" t="s">
        <v>6</v>
      </c>
      <c r="F3" t="s">
        <v>10</v>
      </c>
    </row>
    <row r="4" spans="1:6" x14ac:dyDescent="0.25">
      <c r="A4" s="1">
        <v>41761</v>
      </c>
      <c r="B4" s="2" t="s">
        <v>0</v>
      </c>
      <c r="C4" s="2">
        <v>20</v>
      </c>
      <c r="D4" t="s">
        <v>15</v>
      </c>
      <c r="E4" t="s">
        <v>7</v>
      </c>
      <c r="F4" t="s">
        <v>11</v>
      </c>
    </row>
    <row r="5" spans="1:6" x14ac:dyDescent="0.25">
      <c r="A5" s="1">
        <v>41761</v>
      </c>
      <c r="B5" s="2" t="s">
        <v>8</v>
      </c>
      <c r="C5" s="2">
        <v>8000</v>
      </c>
      <c r="D5" t="s">
        <v>16</v>
      </c>
      <c r="F5" t="s">
        <v>12</v>
      </c>
    </row>
    <row r="6" spans="1:6" x14ac:dyDescent="0.25">
      <c r="A6" s="1">
        <v>41761</v>
      </c>
      <c r="B6" s="2" t="s">
        <v>0</v>
      </c>
      <c r="C6" s="2">
        <v>50</v>
      </c>
      <c r="D6" t="s">
        <v>15</v>
      </c>
      <c r="F6" t="s">
        <v>11</v>
      </c>
    </row>
    <row r="7" spans="1:6" x14ac:dyDescent="0.25">
      <c r="A7" s="1">
        <v>41761</v>
      </c>
      <c r="B7" s="2" t="s">
        <v>8</v>
      </c>
      <c r="C7" s="2">
        <v>10</v>
      </c>
      <c r="D7" t="s">
        <v>9</v>
      </c>
      <c r="F7" t="s">
        <v>12</v>
      </c>
    </row>
    <row r="8" spans="1:6" x14ac:dyDescent="0.25">
      <c r="A8" s="1">
        <v>41761</v>
      </c>
      <c r="B8" s="2" t="s">
        <v>0</v>
      </c>
      <c r="C8" s="2">
        <v>900</v>
      </c>
      <c r="D8" t="s">
        <v>17</v>
      </c>
      <c r="F8" t="s">
        <v>13</v>
      </c>
    </row>
    <row r="9" spans="1:6" x14ac:dyDescent="0.25">
      <c r="A9" s="1">
        <v>41761</v>
      </c>
      <c r="B9" s="2" t="s">
        <v>8</v>
      </c>
      <c r="C9" s="2">
        <v>3560</v>
      </c>
      <c r="D9" t="s">
        <v>9</v>
      </c>
      <c r="F9" t="s">
        <v>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tabSelected="1" workbookViewId="0">
      <selection activeCell="G1" sqref="G1:L1"/>
    </sheetView>
  </sheetViews>
  <sheetFormatPr defaultRowHeight="15" x14ac:dyDescent="0.25"/>
  <cols>
    <col min="1" max="1" width="10.28515625" bestFit="1" customWidth="1"/>
    <col min="2" max="2" width="13" customWidth="1"/>
    <col min="3" max="3" width="15.140625" customWidth="1"/>
    <col min="5" max="5" width="25.42578125" customWidth="1"/>
    <col min="6" max="6" width="14" customWidth="1"/>
    <col min="7" max="7" width="12.5703125" customWidth="1"/>
    <col min="8" max="8" width="15.140625" customWidth="1"/>
    <col min="9" max="9" width="12.5703125" customWidth="1"/>
    <col min="10" max="12" width="18" customWidth="1"/>
    <col min="13" max="13" width="12.5703125" customWidth="1"/>
  </cols>
  <sheetData>
    <row r="1" spans="1:12" x14ac:dyDescent="0.25">
      <c r="B1" s="1"/>
      <c r="C1" s="2"/>
      <c r="D1" s="2"/>
      <c r="G1" s="6" t="s">
        <v>20</v>
      </c>
      <c r="H1" s="6" t="s">
        <v>21</v>
      </c>
      <c r="I1" s="6" t="s">
        <v>22</v>
      </c>
      <c r="J1" s="6" t="s">
        <v>23</v>
      </c>
      <c r="K1" s="6" t="s">
        <v>24</v>
      </c>
      <c r="L1" s="6" t="s">
        <v>25</v>
      </c>
    </row>
    <row r="2" spans="1:12" x14ac:dyDescent="0.25">
      <c r="H2" s="3" t="s">
        <v>0</v>
      </c>
    </row>
    <row r="3" spans="1:12" x14ac:dyDescent="0.25">
      <c r="G3" t="s">
        <v>5</v>
      </c>
      <c r="H3" t="s">
        <v>1</v>
      </c>
      <c r="I3" t="s">
        <v>2</v>
      </c>
      <c r="J3" t="s">
        <v>3</v>
      </c>
      <c r="K3" t="s">
        <v>6</v>
      </c>
      <c r="L3" t="s">
        <v>10</v>
      </c>
    </row>
    <row r="4" spans="1:12" x14ac:dyDescent="0.25">
      <c r="A4">
        <f ca="1">IF(C4,A3+1,A3)</f>
        <v>1</v>
      </c>
      <c r="B4" s="4" t="s">
        <v>18</v>
      </c>
      <c r="C4">
        <f ca="1">COUNTIF(INDIRECT(B4&amp;"!B4:B1003"),H$2)</f>
        <v>3</v>
      </c>
      <c r="D4" t="str">
        <f ca="1">VLOOKUP(ROW(D1),A$4:B$1003,2,0)</f>
        <v>Лист1</v>
      </c>
      <c r="E4" s="5" t="str">
        <f ca="1">D4</f>
        <v>Лист1</v>
      </c>
      <c r="F4">
        <f ca="1">IF(COUNTIF(E$4:E4,E4)=1,MATCH(H$2,INDIRECT(E4&amp;"!B4:B1003"),0),MATCH(H$2,INDEX(INDIRECT(E4&amp;"!B4:B1003"),F3+1):INDIRECT(E4&amp;"!B1003"),0)+F3)</f>
        <v>1</v>
      </c>
      <c r="G4" s="1">
        <f ca="1">IFERROR(INDIRECT($E4&amp;"!"&amp;G$1&amp;$F4+3),"")</f>
        <v>41761</v>
      </c>
      <c r="H4" t="str">
        <f t="shared" ref="H4:J4" ca="1" si="0">IFERROR(INDIRECT($E4&amp;"!"&amp;H$1&amp;$F4+3),"")</f>
        <v>Иванов</v>
      </c>
      <c r="I4">
        <f t="shared" ca="1" si="0"/>
        <v>500</v>
      </c>
      <c r="J4" t="str">
        <f t="shared" ca="1" si="0"/>
        <v>Покупка Авто</v>
      </c>
      <c r="K4" s="5" t="str">
        <f ca="1">IFERROR(INDIRECT($E4&amp;"!"&amp;K$1&amp;$F4+3)&amp;"","")</f>
        <v>скидка 20%</v>
      </c>
      <c r="L4" s="5" t="str">
        <f ca="1">IFERROR(INDIRECT($E4&amp;"!"&amp;L$1&amp;$F4+3)&amp;"","")</f>
        <v/>
      </c>
    </row>
    <row r="5" spans="1:12" x14ac:dyDescent="0.25">
      <c r="A5">
        <f ca="1">IF(C5,A4+1,A4)</f>
        <v>2</v>
      </c>
      <c r="B5" s="4" t="s">
        <v>19</v>
      </c>
      <c r="C5">
        <f ca="1">COUNTIF(INDIRECT(B5&amp;"!B4:B1003"),H$2)</f>
        <v>3</v>
      </c>
      <c r="D5" t="str">
        <f t="shared" ref="D5:D11" ca="1" si="1">VLOOKUP(ROW(D2),A$4:B$1003,2,0)</f>
        <v>Лист2</v>
      </c>
      <c r="E5" t="str">
        <f ca="1">IF(COUNTIF(E$4:E4,E4)=VLOOKUP(E4,B$4:C$1003,2,0),INDEX(B$4:B$1003,MATCH(E4,B$4:B$1003,0)+1),E4)</f>
        <v>Лист1</v>
      </c>
      <c r="F5">
        <f ca="1">IF(COUNTIF(E$4:E5,E5)=1,MATCH(H$2,INDIRECT(E5&amp;"!B4:B1003"),0),MATCH(H$2,INDEX(INDIRECT(E5&amp;"!B4:B1003"),F4+1):INDIRECT(E5&amp;"!B1003"),0)+F4)</f>
        <v>3</v>
      </c>
      <c r="G5" s="1">
        <f ca="1">IFERROR(INDIRECT($E5&amp;"!"&amp;G$1&amp;$F5+3),"")</f>
        <v>41761</v>
      </c>
      <c r="H5" t="str">
        <f ca="1">IFERROR(INDIRECT($E5&amp;"!"&amp;H$1&amp;$F5+3),"")</f>
        <v>Иванов</v>
      </c>
      <c r="I5">
        <f ca="1">IFERROR(INDIRECT($E5&amp;"!"&amp;I$1&amp;$F5+3),"")</f>
        <v>5000</v>
      </c>
      <c r="J5" t="str">
        <f ca="1">IFERROR(INDIRECT($E5&amp;"!"&amp;J$1&amp;$F5+3),"")</f>
        <v>Покупка Авто</v>
      </c>
      <c r="K5" s="5" t="str">
        <f t="shared" ref="K5:L11" ca="1" si="2">IFERROR(INDIRECT($E5&amp;"!"&amp;K$1&amp;$F5+3)&amp;"","")</f>
        <v>скидка 20%</v>
      </c>
      <c r="L5" s="5" t="str">
        <f t="shared" ca="1" si="2"/>
        <v/>
      </c>
    </row>
    <row r="6" spans="1:12" x14ac:dyDescent="0.25">
      <c r="A6" t="e">
        <f ca="1">IF(C6,A5+1,A5)</f>
        <v>#REF!</v>
      </c>
      <c r="C6" t="e">
        <f ca="1">COUNTIF(INDIRECT(B6&amp;"!B4:B1003"),H$2)</f>
        <v>#REF!</v>
      </c>
      <c r="D6" t="e">
        <f t="shared" ca="1" si="1"/>
        <v>#N/A</v>
      </c>
      <c r="E6" t="str">
        <f ca="1">IF(COUNTIF(E$4:E5,E5)=VLOOKUP(E5,B$4:C$1003,2,0),INDEX(B$4:B$1003,MATCH(E5,B$4:B$1003,0)+1),E5)</f>
        <v>Лист1</v>
      </c>
      <c r="F6">
        <f ca="1">IF(COUNTIF(E$4:E6,E6)=1,MATCH(H$2,INDIRECT(E6&amp;"!B4:B1003"),0),MATCH(H$2,INDEX(INDIRECT(E6&amp;"!B4:B1003"),F5+1):INDIRECT(E6&amp;"!B1003"),0)+F5)</f>
        <v>5</v>
      </c>
      <c r="G6" s="1">
        <f ca="1">IFERROR(INDIRECT($E6&amp;"!"&amp;G$1&amp;$F6+3),"")</f>
        <v>41761</v>
      </c>
      <c r="H6" t="str">
        <f ca="1">IFERROR(INDIRECT($E6&amp;"!"&amp;H$1&amp;$F6+3),"")</f>
        <v>Иванов</v>
      </c>
      <c r="I6">
        <f ca="1">IFERROR(INDIRECT($E6&amp;"!"&amp;I$1&amp;$F6+3),"")</f>
        <v>10000</v>
      </c>
      <c r="J6" t="str">
        <f ca="1">IFERROR(INDIRECT($E6&amp;"!"&amp;J$1&amp;$F6+3),"")</f>
        <v>Покупка Авто</v>
      </c>
      <c r="K6" s="5" t="str">
        <f t="shared" ca="1" si="2"/>
        <v>скидка 20%</v>
      </c>
      <c r="L6" s="5" t="str">
        <f t="shared" ca="1" si="2"/>
        <v/>
      </c>
    </row>
    <row r="7" spans="1:12" x14ac:dyDescent="0.25">
      <c r="A7" t="e">
        <f ca="1">IF(C7,A6+1,A6)</f>
        <v>#REF!</v>
      </c>
      <c r="C7" t="e">
        <f ca="1">COUNTIF(INDIRECT(B7&amp;"!B4:B1003"),H$2)</f>
        <v>#REF!</v>
      </c>
      <c r="D7" t="e">
        <f t="shared" ca="1" si="1"/>
        <v>#N/A</v>
      </c>
      <c r="E7" t="str">
        <f ca="1">IF(COUNTIF(E$4:E6,E6)=VLOOKUP(E6,B$4:C$1003,2,0),INDEX(B$4:B$1003,MATCH(E6,B$4:B$1003,0)+1),E6)</f>
        <v>Лист2</v>
      </c>
      <c r="F7">
        <f ca="1">IF(COUNTIF(E$4:E7,E7)=1,MATCH(H$2,INDIRECT(E7&amp;"!B4:B1003"),0),MATCH(H$2,INDEX(INDIRECT(E7&amp;"!B4:B1003"),F6+1):INDIRECT(E7&amp;"!B1003"),0)+F6)</f>
        <v>1</v>
      </c>
      <c r="G7" s="1">
        <f ca="1">IFERROR(INDIRECT($E7&amp;"!"&amp;G$1&amp;$F7+3),"")</f>
        <v>41761</v>
      </c>
      <c r="H7" t="str">
        <f ca="1">IFERROR(INDIRECT($E7&amp;"!"&amp;H$1&amp;$F7+3),"")</f>
        <v>Иванов</v>
      </c>
      <c r="I7">
        <f ca="1">IFERROR(INDIRECT($E7&amp;"!"&amp;I$1&amp;$F7+3),"")</f>
        <v>20</v>
      </c>
      <c r="J7" t="str">
        <f ca="1">IFERROR(INDIRECT($E7&amp;"!"&amp;J$1&amp;$F7+3),"")</f>
        <v>Покупка мебели</v>
      </c>
      <c r="K7" s="5" t="str">
        <f t="shared" ca="1" si="2"/>
        <v>скидка 20%</v>
      </c>
      <c r="L7" s="5" t="str">
        <f t="shared" ca="1" si="2"/>
        <v>Нал</v>
      </c>
    </row>
    <row r="8" spans="1:12" x14ac:dyDescent="0.25">
      <c r="A8" t="e">
        <f ca="1">IF(C8,A7+1,A7)</f>
        <v>#REF!</v>
      </c>
      <c r="C8" t="e">
        <f ca="1">COUNTIF(INDIRECT(B8&amp;"!B4:B1003"),H$2)</f>
        <v>#REF!</v>
      </c>
      <c r="D8" t="e">
        <f t="shared" ca="1" si="1"/>
        <v>#N/A</v>
      </c>
      <c r="E8" t="str">
        <f ca="1">IF(COUNTIF(E$4:E7,E7)=VLOOKUP(E7,B$4:C$1003,2,0),INDEX(B$4:B$1003,MATCH(E7,B$4:B$1003,0)+1),E7)</f>
        <v>Лист2</v>
      </c>
      <c r="F8">
        <f ca="1">IF(COUNTIF(E$4:E8,E8)=1,MATCH(H$2,INDIRECT(E8&amp;"!B4:B1003"),0),MATCH(H$2,INDEX(INDIRECT(E8&amp;"!B4:B1003"),F7+1):INDIRECT(E8&amp;"!B1003"),0)+F7)</f>
        <v>3</v>
      </c>
      <c r="G8" s="1">
        <f ca="1">IFERROR(INDIRECT($E8&amp;"!"&amp;G$1&amp;$F8+3),"")</f>
        <v>41761</v>
      </c>
      <c r="H8" t="str">
        <f ca="1">IFERROR(INDIRECT($E8&amp;"!"&amp;H$1&amp;$F8+3),"")</f>
        <v>Иванов</v>
      </c>
      <c r="I8">
        <f ca="1">IFERROR(INDIRECT($E8&amp;"!"&amp;I$1&amp;$F8+3),"")</f>
        <v>50</v>
      </c>
      <c r="J8" t="str">
        <f ca="1">IFERROR(INDIRECT($E8&amp;"!"&amp;J$1&amp;$F8+3),"")</f>
        <v>Покупка мебели</v>
      </c>
      <c r="K8" s="5" t="str">
        <f t="shared" ca="1" si="2"/>
        <v/>
      </c>
      <c r="L8" s="5" t="str">
        <f t="shared" ca="1" si="2"/>
        <v>Нал</v>
      </c>
    </row>
    <row r="9" spans="1:12" x14ac:dyDescent="0.25">
      <c r="A9" t="e">
        <f ca="1">IF(C9,A8+1,A8)</f>
        <v>#REF!</v>
      </c>
      <c r="C9" t="e">
        <f ca="1">COUNTIF(INDIRECT(B9&amp;"!B4:B1003"),H$2)</f>
        <v>#REF!</v>
      </c>
      <c r="D9" t="e">
        <f t="shared" ca="1" si="1"/>
        <v>#N/A</v>
      </c>
      <c r="E9" t="str">
        <f ca="1">IF(COUNTIF(E$4:E8,E8)=VLOOKUP(E8,B$4:C$1003,2,0),INDEX(B$4:B$1003,MATCH(E8,B$4:B$1003,0)+1),E8)</f>
        <v>Лист2</v>
      </c>
      <c r="F9">
        <f ca="1">IF(COUNTIF(E$4:E9,E9)=1,MATCH(H$2,INDIRECT(E9&amp;"!B4:B1003"),0),MATCH(H$2,INDEX(INDIRECT(E9&amp;"!B4:B1003"),F8+1):INDIRECT(E9&amp;"!B1003"),0)+F8)</f>
        <v>5</v>
      </c>
      <c r="G9" s="1">
        <f ca="1">IFERROR(INDIRECT($E9&amp;"!"&amp;G$1&amp;$F9+3),"")</f>
        <v>41761</v>
      </c>
      <c r="H9" t="str">
        <f ca="1">IFERROR(INDIRECT($E9&amp;"!"&amp;H$1&amp;$F9+3),"")</f>
        <v>Иванов</v>
      </c>
      <c r="I9">
        <f ca="1">IFERROR(INDIRECT($E9&amp;"!"&amp;I$1&amp;$F9+3),"")</f>
        <v>900</v>
      </c>
      <c r="J9" t="str">
        <f ca="1">IFERROR(INDIRECT($E9&amp;"!"&amp;J$1&amp;$F9+3),"")</f>
        <v>Покупка холодильника</v>
      </c>
      <c r="K9" s="5" t="str">
        <f t="shared" ca="1" si="2"/>
        <v/>
      </c>
      <c r="L9" s="5" t="str">
        <f t="shared" ca="1" si="2"/>
        <v>нал</v>
      </c>
    </row>
    <row r="10" spans="1:12" x14ac:dyDescent="0.25">
      <c r="A10" t="e">
        <f ca="1">IF(C10,A9+1,A9)</f>
        <v>#REF!</v>
      </c>
      <c r="C10" t="e">
        <f ca="1">COUNTIF(INDIRECT(B10&amp;"!B4:B1003"),H$2)</f>
        <v>#REF!</v>
      </c>
      <c r="D10" t="e">
        <f t="shared" ca="1" si="1"/>
        <v>#N/A</v>
      </c>
      <c r="E10">
        <f ca="1">IF(COUNTIF(E$4:E9,E9)=VLOOKUP(E9,B$4:C$1003,2,0),INDEX(B$4:B$1003,MATCH(E9,B$4:B$1003,0)+1),E9)</f>
        <v>0</v>
      </c>
      <c r="F10" t="e">
        <f ca="1">IF(COUNTIF(E$4:E10,E10)=1,MATCH(H$2,INDIRECT(E10&amp;"!B4:B1003"),0),MATCH(H$2,INDEX(INDIRECT(E10&amp;"!B4:B1003"),F9+1):INDIRECT(E10&amp;"!B1003"),0)+F9)</f>
        <v>#REF!</v>
      </c>
      <c r="G10" s="1" t="str">
        <f ca="1">IFERROR(INDIRECT($E10&amp;"!"&amp;G$1&amp;$F10+3),"")</f>
        <v/>
      </c>
      <c r="H10" t="str">
        <f ca="1">IFERROR(INDIRECT($E10&amp;"!"&amp;H$1&amp;$F10+3),"")</f>
        <v/>
      </c>
      <c r="I10" t="str">
        <f ca="1">IFERROR(INDIRECT($E10&amp;"!"&amp;I$1&amp;$F10+3),"")</f>
        <v/>
      </c>
      <c r="J10" t="str">
        <f ca="1">IFERROR(INDIRECT($E10&amp;"!"&amp;J$1&amp;$F10+3),"")</f>
        <v/>
      </c>
      <c r="K10" s="5" t="str">
        <f t="shared" ca="1" si="2"/>
        <v/>
      </c>
      <c r="L10" s="5" t="str">
        <f t="shared" ca="1" si="2"/>
        <v/>
      </c>
    </row>
    <row r="11" spans="1:12" x14ac:dyDescent="0.25">
      <c r="A11" t="e">
        <f ca="1">IF(C11,A10+1,A10)</f>
        <v>#REF!</v>
      </c>
      <c r="C11" t="e">
        <f ca="1">COUNTIF(INDIRECT(B11&amp;"!B4:B1003"),H$2)</f>
        <v>#REF!</v>
      </c>
      <c r="D11" t="e">
        <f t="shared" ca="1" si="1"/>
        <v>#N/A</v>
      </c>
      <c r="E11" t="e">
        <f ca="1">IF(COUNTIF(E$4:E10,E10)=VLOOKUP(E10,B$4:C$1003,2,0),INDEX(B$4:B$1003,MATCH(E10,B$4:B$1003,0)+1),E10)</f>
        <v>#N/A</v>
      </c>
      <c r="F11" t="e">
        <f ca="1">IF(COUNTIF(E$4:E11,E11)=1,MATCH(H$2,INDIRECT(E11&amp;"!B4:B1003"),0),MATCH(H$2,INDEX(INDIRECT(E11&amp;"!B4:B1003"),F10+1):INDIRECT(E11&amp;"!B1003"),0)+F10)</f>
        <v>#N/A</v>
      </c>
      <c r="G11" s="1" t="str">
        <f ca="1">IFERROR(INDIRECT($E11&amp;"!"&amp;G$1&amp;$F11+3),"")</f>
        <v/>
      </c>
      <c r="H11" t="str">
        <f ca="1">IFERROR(INDIRECT($E11&amp;"!"&amp;H$1&amp;$F11+3),"")</f>
        <v/>
      </c>
      <c r="I11" t="str">
        <f ca="1">IFERROR(INDIRECT($E11&amp;"!"&amp;I$1&amp;$F11+3),"")</f>
        <v/>
      </c>
      <c r="J11" t="str">
        <f ca="1">IFERROR(INDIRECT($E11&amp;"!"&amp;J$1&amp;$F11+3),"")</f>
        <v/>
      </c>
      <c r="K11" s="5" t="str">
        <f t="shared" ca="1" si="2"/>
        <v/>
      </c>
      <c r="L11" s="5" t="str">
        <f t="shared" ca="1" si="2"/>
        <v/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СВОД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Кадыров Бакыт</dc:creator>
  <cp:lastModifiedBy>RePack by Diakov</cp:lastModifiedBy>
  <dcterms:created xsi:type="dcterms:W3CDTF">2015-07-03T02:54:21Z</dcterms:created>
  <dcterms:modified xsi:type="dcterms:W3CDTF">2015-07-03T04:55:00Z</dcterms:modified>
</cp:coreProperties>
</file>