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20115" windowHeight="7935" activeTab="2"/>
  </bookViews>
  <sheets>
    <sheet name="ведомость" sheetId="1" r:id="rId1"/>
    <sheet name="ПОСТУПЛЕНИЕ НА СКЛАД1 " sheetId="5" r:id="rId2"/>
    <sheet name="иванов" sheetId="7" r:id="rId3"/>
    <sheet name="петров" sheetId="8" r:id="rId4"/>
    <sheet name="сидоров" sheetId="9" r:id="rId5"/>
    <sheet name="4 реализация" sheetId="10" r:id="rId6"/>
    <sheet name="5 реализация" sheetId="11" r:id="rId7"/>
    <sheet name="6 реализация" sheetId="12" r:id="rId8"/>
    <sheet name="7 реализация" sheetId="13" r:id="rId9"/>
    <sheet name="8 реализация" sheetId="14" r:id="rId10"/>
    <sheet name="9 реализация" sheetId="15" r:id="rId11"/>
    <sheet name="10 реализация" sheetId="16" r:id="rId12"/>
    <sheet name="11 реализация" sheetId="17" r:id="rId13"/>
    <sheet name="12 реализация" sheetId="18" r:id="rId14"/>
    <sheet name="13 реализация" sheetId="19" r:id="rId15"/>
    <sheet name="14 реализация" sheetId="20" r:id="rId16"/>
    <sheet name="15 реализация" sheetId="21" r:id="rId17"/>
    <sheet name="16 реализация" sheetId="22" r:id="rId18"/>
    <sheet name="поступлени на склад2" sheetId="23" r:id="rId19"/>
  </sheets>
  <calcPr calcId="145621"/>
</workbook>
</file>

<file path=xl/calcChain.xml><?xml version="1.0" encoding="utf-8"?>
<calcChain xmlns="http://schemas.openxmlformats.org/spreadsheetml/2006/main">
  <c r="G32" i="23" l="1"/>
  <c r="B32" i="23"/>
  <c r="E31" i="23"/>
  <c r="D31" i="23"/>
  <c r="C31" i="23"/>
  <c r="E30" i="23"/>
  <c r="D30" i="23"/>
  <c r="C30" i="23"/>
  <c r="E29" i="23"/>
  <c r="E32" i="23" s="1"/>
  <c r="E33" i="23" s="1"/>
  <c r="D29" i="23"/>
  <c r="C29" i="23"/>
  <c r="C32" i="23" s="1"/>
  <c r="C33" i="23" s="1"/>
  <c r="E28" i="23"/>
  <c r="D28" i="23"/>
  <c r="D32" i="23" s="1"/>
  <c r="C28" i="23"/>
  <c r="G27" i="23"/>
  <c r="G33" i="23" s="1"/>
  <c r="B27" i="23"/>
  <c r="B33" i="23" s="1"/>
  <c r="E26" i="23"/>
  <c r="D26" i="23"/>
  <c r="C26" i="23"/>
  <c r="E25" i="23"/>
  <c r="D25" i="23"/>
  <c r="C25" i="23"/>
  <c r="E24" i="23"/>
  <c r="D24" i="23"/>
  <c r="C24" i="23"/>
  <c r="E23" i="23"/>
  <c r="D23" i="23"/>
  <c r="C23" i="23"/>
  <c r="E22" i="23"/>
  <c r="D22" i="23"/>
  <c r="C22" i="23"/>
  <c r="E21" i="23"/>
  <c r="D21" i="23"/>
  <c r="C21" i="23"/>
  <c r="E20" i="23"/>
  <c r="D20" i="23"/>
  <c r="C20" i="23"/>
  <c r="E19" i="23"/>
  <c r="E27" i="23" s="1"/>
  <c r="D19" i="23"/>
  <c r="D27" i="23" s="1"/>
  <c r="C19" i="23"/>
  <c r="C27" i="23" s="1"/>
  <c r="G16" i="23"/>
  <c r="G17" i="23" s="1"/>
  <c r="B16" i="23"/>
  <c r="B17" i="23" s="1"/>
  <c r="E15" i="23"/>
  <c r="D15" i="23"/>
  <c r="C15" i="23"/>
  <c r="E14" i="23"/>
  <c r="D14" i="23"/>
  <c r="C14" i="23"/>
  <c r="E13" i="23"/>
  <c r="D13" i="23"/>
  <c r="D16" i="23" s="1"/>
  <c r="C13" i="23"/>
  <c r="E12" i="23"/>
  <c r="E16" i="23" s="1"/>
  <c r="D12" i="23"/>
  <c r="C12" i="23"/>
  <c r="C16" i="23" s="1"/>
  <c r="G11" i="23"/>
  <c r="B11" i="23"/>
  <c r="E10" i="23"/>
  <c r="D10" i="23"/>
  <c r="C10" i="23"/>
  <c r="E9" i="23"/>
  <c r="D9" i="23"/>
  <c r="C9" i="23"/>
  <c r="E8" i="23"/>
  <c r="D8" i="23"/>
  <c r="C8" i="23"/>
  <c r="E7" i="23"/>
  <c r="D7" i="23"/>
  <c r="C7" i="23"/>
  <c r="E6" i="23"/>
  <c r="D6" i="23"/>
  <c r="C6" i="23"/>
  <c r="E5" i="23"/>
  <c r="D5" i="23"/>
  <c r="C5" i="23"/>
  <c r="E4" i="23"/>
  <c r="D4" i="23"/>
  <c r="C4" i="23"/>
  <c r="E3" i="23"/>
  <c r="E11" i="23" s="1"/>
  <c r="D3" i="23"/>
  <c r="D11" i="23" s="1"/>
  <c r="C3" i="23"/>
  <c r="C11" i="23" s="1"/>
  <c r="G34" i="23" l="1"/>
  <c r="D33" i="23"/>
  <c r="C17" i="23"/>
  <c r="C34" i="23" s="1"/>
  <c r="E17" i="23"/>
  <c r="E34" i="23" s="1"/>
  <c r="D17" i="23"/>
  <c r="B34" i="23"/>
  <c r="B31" i="9"/>
  <c r="B10" i="9"/>
  <c r="G27" i="9"/>
  <c r="B27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G21" i="9"/>
  <c r="B21" i="9"/>
  <c r="E20" i="9"/>
  <c r="D20" i="9"/>
  <c r="C20" i="9"/>
  <c r="E19" i="9"/>
  <c r="D19" i="9"/>
  <c r="C19" i="9"/>
  <c r="E18" i="9"/>
  <c r="D18" i="9"/>
  <c r="C18" i="9"/>
  <c r="E17" i="9"/>
  <c r="D17" i="9"/>
  <c r="C17" i="9"/>
  <c r="C21" i="9"/>
  <c r="G14" i="9"/>
  <c r="B14" i="9"/>
  <c r="E13" i="9"/>
  <c r="D13" i="9"/>
  <c r="C13" i="9"/>
  <c r="E12" i="9"/>
  <c r="D12" i="9"/>
  <c r="C12" i="9"/>
  <c r="C14" i="9" s="1"/>
  <c r="E11" i="9"/>
  <c r="D11" i="9"/>
  <c r="D14" i="9" s="1"/>
  <c r="C11" i="9"/>
  <c r="E14" i="9"/>
  <c r="G10" i="9"/>
  <c r="E9" i="9"/>
  <c r="D9" i="9"/>
  <c r="C9" i="9"/>
  <c r="E8" i="9"/>
  <c r="D8" i="9"/>
  <c r="C8" i="9"/>
  <c r="E7" i="9"/>
  <c r="D7" i="9"/>
  <c r="C7" i="9"/>
  <c r="E6" i="9"/>
  <c r="D6" i="9"/>
  <c r="C6" i="9"/>
  <c r="E5" i="9"/>
  <c r="D5" i="9"/>
  <c r="C5" i="9"/>
  <c r="E4" i="9"/>
  <c r="D4" i="9"/>
  <c r="C4" i="9"/>
  <c r="B24" i="8"/>
  <c r="C22" i="8"/>
  <c r="C20" i="8"/>
  <c r="C19" i="8"/>
  <c r="C18" i="8"/>
  <c r="C17" i="8"/>
  <c r="C15" i="8"/>
  <c r="C13" i="8"/>
  <c r="C12" i="8"/>
  <c r="C11" i="8"/>
  <c r="C10" i="8"/>
  <c r="C8" i="8"/>
  <c r="C7" i="8"/>
  <c r="C6" i="8"/>
  <c r="C5" i="8"/>
  <c r="B44" i="7"/>
  <c r="E43" i="7"/>
  <c r="D43" i="7"/>
  <c r="C43" i="7"/>
  <c r="E42" i="7"/>
  <c r="D42" i="7"/>
  <c r="C42" i="7"/>
  <c r="E41" i="7"/>
  <c r="E44" i="7" s="1"/>
  <c r="D41" i="7"/>
  <c r="C41" i="7"/>
  <c r="C44" i="7" s="1"/>
  <c r="E40" i="7"/>
  <c r="D40" i="7"/>
  <c r="D44" i="7" s="1"/>
  <c r="C40" i="7"/>
  <c r="G37" i="7"/>
  <c r="G44" i="7" s="1"/>
  <c r="C46" i="7" s="1"/>
  <c r="B37" i="7"/>
  <c r="E36" i="7"/>
  <c r="D36" i="7"/>
  <c r="C36" i="7"/>
  <c r="E35" i="7"/>
  <c r="D35" i="7"/>
  <c r="C35" i="7"/>
  <c r="E34" i="7"/>
  <c r="D34" i="7"/>
  <c r="C34" i="7"/>
  <c r="E33" i="7"/>
  <c r="E37" i="7" s="1"/>
  <c r="D33" i="7"/>
  <c r="C33" i="7"/>
  <c r="C37" i="7" s="1"/>
  <c r="K9" i="7"/>
  <c r="K6" i="7"/>
  <c r="K5" i="7"/>
  <c r="G25" i="7"/>
  <c r="B25" i="7"/>
  <c r="E24" i="7"/>
  <c r="D24" i="7"/>
  <c r="C24" i="7"/>
  <c r="E23" i="7"/>
  <c r="D23" i="7"/>
  <c r="C23" i="7"/>
  <c r="E22" i="7"/>
  <c r="D22" i="7"/>
  <c r="C22" i="7"/>
  <c r="E21" i="7"/>
  <c r="D21" i="7"/>
  <c r="C21" i="7"/>
  <c r="G20" i="7"/>
  <c r="B20" i="7"/>
  <c r="B26" i="7" s="1"/>
  <c r="B27" i="7" s="1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E20" i="7" s="1"/>
  <c r="D15" i="7"/>
  <c r="C15" i="7"/>
  <c r="D20" i="7"/>
  <c r="G12" i="7"/>
  <c r="B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E6" i="7"/>
  <c r="D6" i="7"/>
  <c r="C6" i="7"/>
  <c r="E5" i="7"/>
  <c r="D5" i="7"/>
  <c r="D12" i="7" s="1"/>
  <c r="C5" i="7"/>
  <c r="E4" i="7"/>
  <c r="E12" i="7" s="1"/>
  <c r="D4" i="7"/>
  <c r="C4" i="7"/>
  <c r="C12" i="7" s="1"/>
  <c r="S54" i="5"/>
  <c r="S53" i="5"/>
  <c r="S52" i="5"/>
  <c r="S51" i="5"/>
  <c r="S49" i="5"/>
  <c r="S48" i="5"/>
  <c r="S47" i="5"/>
  <c r="S46" i="5"/>
  <c r="S44" i="5"/>
  <c r="S42" i="5"/>
  <c r="S41" i="5"/>
  <c r="S40" i="5"/>
  <c r="S39" i="5"/>
  <c r="S37" i="5"/>
  <c r="S36" i="5"/>
  <c r="S35" i="5"/>
  <c r="S34" i="5"/>
  <c r="S26" i="5"/>
  <c r="S25" i="5"/>
  <c r="S24" i="5"/>
  <c r="S23" i="5"/>
  <c r="S21" i="5"/>
  <c r="S20" i="5"/>
  <c r="S19" i="5"/>
  <c r="S18" i="5"/>
  <c r="S16" i="5"/>
  <c r="S14" i="5"/>
  <c r="S13" i="5"/>
  <c r="S12" i="5"/>
  <c r="S11" i="5"/>
  <c r="S9" i="5"/>
  <c r="S8" i="5"/>
  <c r="S7" i="5"/>
  <c r="S6" i="5"/>
  <c r="G13" i="5"/>
  <c r="G18" i="5"/>
  <c r="G29" i="5"/>
  <c r="G34" i="5"/>
  <c r="G49" i="5"/>
  <c r="G55" i="5"/>
  <c r="G66" i="5"/>
  <c r="G72" i="5"/>
  <c r="G87" i="5"/>
  <c r="G93" i="5"/>
  <c r="G104" i="5"/>
  <c r="G110" i="5"/>
  <c r="D34" i="23" l="1"/>
  <c r="E21" i="9"/>
  <c r="B28" i="9"/>
  <c r="C27" i="9"/>
  <c r="C28" i="9" s="1"/>
  <c r="E27" i="9"/>
  <c r="C10" i="9"/>
  <c r="C15" i="9" s="1"/>
  <c r="E10" i="9"/>
  <c r="D10" i="9"/>
  <c r="D15" i="9" s="1"/>
  <c r="G15" i="9"/>
  <c r="D27" i="9"/>
  <c r="E15" i="9"/>
  <c r="B15" i="9"/>
  <c r="D21" i="9"/>
  <c r="G28" i="9"/>
  <c r="E28" i="9"/>
  <c r="C20" i="7"/>
  <c r="C25" i="7"/>
  <c r="E25" i="7"/>
  <c r="D25" i="7"/>
  <c r="D37" i="7"/>
  <c r="G26" i="7"/>
  <c r="G27" i="7" s="1"/>
  <c r="J14" i="7" s="1"/>
  <c r="C26" i="7"/>
  <c r="C27" i="7" s="1"/>
  <c r="E26" i="7"/>
  <c r="E27" i="7" s="1"/>
  <c r="D26" i="7"/>
  <c r="D27" i="7" s="1"/>
  <c r="G111" i="5"/>
  <c r="G19" i="5"/>
  <c r="G94" i="5"/>
  <c r="G56" i="5"/>
  <c r="G73" i="5"/>
  <c r="G35" i="5"/>
  <c r="G36" i="5" s="1"/>
  <c r="B110" i="5"/>
  <c r="E109" i="5"/>
  <c r="D109" i="5"/>
  <c r="C109" i="5"/>
  <c r="E108" i="5"/>
  <c r="D108" i="5"/>
  <c r="C108" i="5"/>
  <c r="E107" i="5"/>
  <c r="D107" i="5"/>
  <c r="C107" i="5"/>
  <c r="E106" i="5"/>
  <c r="D106" i="5"/>
  <c r="C106" i="5"/>
  <c r="E105" i="5"/>
  <c r="D105" i="5"/>
  <c r="C105" i="5"/>
  <c r="B104" i="5"/>
  <c r="E103" i="5"/>
  <c r="D103" i="5"/>
  <c r="C103" i="5"/>
  <c r="E102" i="5"/>
  <c r="D102" i="5"/>
  <c r="C102" i="5"/>
  <c r="E101" i="5"/>
  <c r="D101" i="5"/>
  <c r="C101" i="5"/>
  <c r="E100" i="5"/>
  <c r="D100" i="5"/>
  <c r="C100" i="5"/>
  <c r="E99" i="5"/>
  <c r="D99" i="5"/>
  <c r="C99" i="5"/>
  <c r="E98" i="5"/>
  <c r="D98" i="5"/>
  <c r="C98" i="5"/>
  <c r="E97" i="5"/>
  <c r="D97" i="5"/>
  <c r="C97" i="5"/>
  <c r="E96" i="5"/>
  <c r="D96" i="5"/>
  <c r="C96" i="5"/>
  <c r="B93" i="5"/>
  <c r="E92" i="5"/>
  <c r="D92" i="5"/>
  <c r="C92" i="5"/>
  <c r="E91" i="5"/>
  <c r="D91" i="5"/>
  <c r="C91" i="5"/>
  <c r="E90" i="5"/>
  <c r="D90" i="5"/>
  <c r="C90" i="5"/>
  <c r="E89" i="5"/>
  <c r="D89" i="5"/>
  <c r="C89" i="5"/>
  <c r="E88" i="5"/>
  <c r="D88" i="5"/>
  <c r="C88" i="5"/>
  <c r="B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J73" i="5"/>
  <c r="M72" i="5"/>
  <c r="L72" i="5"/>
  <c r="K72" i="5"/>
  <c r="B72" i="5"/>
  <c r="M71" i="5"/>
  <c r="L71" i="5"/>
  <c r="K71" i="5"/>
  <c r="E71" i="5"/>
  <c r="D71" i="5"/>
  <c r="C71" i="5"/>
  <c r="M70" i="5"/>
  <c r="L70" i="5"/>
  <c r="K70" i="5"/>
  <c r="E70" i="5"/>
  <c r="D70" i="5"/>
  <c r="C70" i="5"/>
  <c r="M69" i="5"/>
  <c r="M73" i="5" s="1"/>
  <c r="L69" i="5"/>
  <c r="K69" i="5"/>
  <c r="E69" i="5"/>
  <c r="D69" i="5"/>
  <c r="C69" i="5"/>
  <c r="M68" i="5"/>
  <c r="L68" i="5"/>
  <c r="K68" i="5"/>
  <c r="E68" i="5"/>
  <c r="E72" i="5" s="1"/>
  <c r="D68" i="5"/>
  <c r="C68" i="5"/>
  <c r="J67" i="5"/>
  <c r="E67" i="5"/>
  <c r="D67" i="5"/>
  <c r="C67" i="5"/>
  <c r="M66" i="5"/>
  <c r="L66" i="5"/>
  <c r="K66" i="5"/>
  <c r="B66" i="5"/>
  <c r="M65" i="5"/>
  <c r="L65" i="5"/>
  <c r="K65" i="5"/>
  <c r="E65" i="5"/>
  <c r="D65" i="5"/>
  <c r="C65" i="5"/>
  <c r="M64" i="5"/>
  <c r="L64" i="5"/>
  <c r="K64" i="5"/>
  <c r="E64" i="5"/>
  <c r="D64" i="5"/>
  <c r="C64" i="5"/>
  <c r="M63" i="5"/>
  <c r="L63" i="5"/>
  <c r="K63" i="5"/>
  <c r="E63" i="5"/>
  <c r="D63" i="5"/>
  <c r="C63" i="5"/>
  <c r="M62" i="5"/>
  <c r="L62" i="5"/>
  <c r="K62" i="5"/>
  <c r="E62" i="5"/>
  <c r="D62" i="5"/>
  <c r="C62" i="5"/>
  <c r="M61" i="5"/>
  <c r="L61" i="5"/>
  <c r="K61" i="5"/>
  <c r="E61" i="5"/>
  <c r="D61" i="5"/>
  <c r="C61" i="5"/>
  <c r="M60" i="5"/>
  <c r="L60" i="5"/>
  <c r="K60" i="5"/>
  <c r="E60" i="5"/>
  <c r="D60" i="5"/>
  <c r="C60" i="5"/>
  <c r="M59" i="5"/>
  <c r="M67" i="5" s="1"/>
  <c r="L59" i="5"/>
  <c r="K59" i="5"/>
  <c r="E59" i="5"/>
  <c r="D59" i="5"/>
  <c r="C59" i="5"/>
  <c r="E58" i="5"/>
  <c r="D58" i="5"/>
  <c r="C58" i="5"/>
  <c r="J56" i="5"/>
  <c r="M55" i="5"/>
  <c r="L55" i="5"/>
  <c r="K55" i="5"/>
  <c r="B55" i="5"/>
  <c r="M54" i="5"/>
  <c r="L54" i="5"/>
  <c r="K54" i="5"/>
  <c r="E54" i="5"/>
  <c r="D54" i="5"/>
  <c r="C54" i="5"/>
  <c r="M53" i="5"/>
  <c r="L53" i="5"/>
  <c r="K53" i="5"/>
  <c r="E53" i="5"/>
  <c r="D53" i="5"/>
  <c r="C53" i="5"/>
  <c r="M52" i="5"/>
  <c r="M56" i="5" s="1"/>
  <c r="L52" i="5"/>
  <c r="K52" i="5"/>
  <c r="E52" i="5"/>
  <c r="D52" i="5"/>
  <c r="C52" i="5"/>
  <c r="M51" i="5"/>
  <c r="L51" i="5"/>
  <c r="K51" i="5"/>
  <c r="E51" i="5"/>
  <c r="D51" i="5"/>
  <c r="C51" i="5"/>
  <c r="J50" i="5"/>
  <c r="E50" i="5"/>
  <c r="D50" i="5"/>
  <c r="C50" i="5"/>
  <c r="G50" i="5" s="1"/>
  <c r="M49" i="5"/>
  <c r="L49" i="5"/>
  <c r="K49" i="5"/>
  <c r="B49" i="5"/>
  <c r="M48" i="5"/>
  <c r="L48" i="5"/>
  <c r="K48" i="5"/>
  <c r="E48" i="5"/>
  <c r="D48" i="5"/>
  <c r="C48" i="5"/>
  <c r="M47" i="5"/>
  <c r="L47" i="5"/>
  <c r="K47" i="5"/>
  <c r="E47" i="5"/>
  <c r="D47" i="5"/>
  <c r="C47" i="5"/>
  <c r="M46" i="5"/>
  <c r="L46" i="5"/>
  <c r="K46" i="5"/>
  <c r="E46" i="5"/>
  <c r="D46" i="5"/>
  <c r="C46" i="5"/>
  <c r="M45" i="5"/>
  <c r="L45" i="5"/>
  <c r="K45" i="5"/>
  <c r="E45" i="5"/>
  <c r="D45" i="5"/>
  <c r="C45" i="5"/>
  <c r="M44" i="5"/>
  <c r="L44" i="5"/>
  <c r="K44" i="5"/>
  <c r="E44" i="5"/>
  <c r="D44" i="5"/>
  <c r="C44" i="5"/>
  <c r="M43" i="5"/>
  <c r="L43" i="5"/>
  <c r="K43" i="5"/>
  <c r="E43" i="5"/>
  <c r="D43" i="5"/>
  <c r="C43" i="5"/>
  <c r="M42" i="5"/>
  <c r="M50" i="5" s="1"/>
  <c r="L42" i="5"/>
  <c r="K42" i="5"/>
  <c r="E42" i="5"/>
  <c r="D42" i="5"/>
  <c r="C42" i="5"/>
  <c r="E41" i="5"/>
  <c r="D41" i="5"/>
  <c r="C41" i="5"/>
  <c r="J36" i="5"/>
  <c r="M35" i="5"/>
  <c r="L35" i="5"/>
  <c r="K35" i="5"/>
  <c r="M34" i="5"/>
  <c r="L34" i="5"/>
  <c r="K34" i="5"/>
  <c r="B34" i="5"/>
  <c r="M33" i="5"/>
  <c r="L33" i="5"/>
  <c r="K33" i="5"/>
  <c r="E33" i="5"/>
  <c r="D33" i="5"/>
  <c r="C33" i="5"/>
  <c r="M32" i="5"/>
  <c r="L32" i="5"/>
  <c r="K32" i="5"/>
  <c r="E32" i="5"/>
  <c r="D32" i="5"/>
  <c r="C32" i="5"/>
  <c r="M31" i="5"/>
  <c r="L31" i="5"/>
  <c r="K31" i="5"/>
  <c r="E31" i="5"/>
  <c r="D31" i="5"/>
  <c r="C31" i="5"/>
  <c r="J30" i="5"/>
  <c r="E30" i="5"/>
  <c r="E34" i="5" s="1"/>
  <c r="D30" i="5"/>
  <c r="C30" i="5"/>
  <c r="M29" i="5"/>
  <c r="L29" i="5"/>
  <c r="K29" i="5"/>
  <c r="B29" i="5"/>
  <c r="M28" i="5"/>
  <c r="L28" i="5"/>
  <c r="K28" i="5"/>
  <c r="E28" i="5"/>
  <c r="D28" i="5"/>
  <c r="C28" i="5"/>
  <c r="M27" i="5"/>
  <c r="L27" i="5"/>
  <c r="K27" i="5"/>
  <c r="E27" i="5"/>
  <c r="D27" i="5"/>
  <c r="C27" i="5"/>
  <c r="M26" i="5"/>
  <c r="L26" i="5"/>
  <c r="K26" i="5"/>
  <c r="E26" i="5"/>
  <c r="D26" i="5"/>
  <c r="C26" i="5"/>
  <c r="M25" i="5"/>
  <c r="L25" i="5"/>
  <c r="K25" i="5"/>
  <c r="E25" i="5"/>
  <c r="D25" i="5"/>
  <c r="C25" i="5"/>
  <c r="M24" i="5"/>
  <c r="L24" i="5"/>
  <c r="K24" i="5"/>
  <c r="E24" i="5"/>
  <c r="D24" i="5"/>
  <c r="C24" i="5"/>
  <c r="M23" i="5"/>
  <c r="L23" i="5"/>
  <c r="K23" i="5"/>
  <c r="E23" i="5"/>
  <c r="D23" i="5"/>
  <c r="C23" i="5"/>
  <c r="M22" i="5"/>
  <c r="M30" i="5" s="1"/>
  <c r="L22" i="5"/>
  <c r="K22" i="5"/>
  <c r="E22" i="5"/>
  <c r="D22" i="5"/>
  <c r="C22" i="5"/>
  <c r="E21" i="5"/>
  <c r="D21" i="5"/>
  <c r="C21" i="5"/>
  <c r="J19" i="5"/>
  <c r="M18" i="5"/>
  <c r="L18" i="5"/>
  <c r="K18" i="5"/>
  <c r="B18" i="5"/>
  <c r="M17" i="5"/>
  <c r="L17" i="5"/>
  <c r="K17" i="5"/>
  <c r="E17" i="5"/>
  <c r="D17" i="5"/>
  <c r="C17" i="5"/>
  <c r="M16" i="5"/>
  <c r="L16" i="5"/>
  <c r="K16" i="5"/>
  <c r="E16" i="5"/>
  <c r="D16" i="5"/>
  <c r="C16" i="5"/>
  <c r="M15" i="5"/>
  <c r="L15" i="5"/>
  <c r="K15" i="5"/>
  <c r="E15" i="5"/>
  <c r="D15" i="5"/>
  <c r="C15" i="5"/>
  <c r="M14" i="5"/>
  <c r="L14" i="5"/>
  <c r="K14" i="5"/>
  <c r="E14" i="5"/>
  <c r="D14" i="5"/>
  <c r="C14" i="5"/>
  <c r="J13" i="5"/>
  <c r="B13" i="5"/>
  <c r="M12" i="5"/>
  <c r="L12" i="5"/>
  <c r="K12" i="5"/>
  <c r="E12" i="5"/>
  <c r="D12" i="5"/>
  <c r="C12" i="5"/>
  <c r="M11" i="5"/>
  <c r="L11" i="5"/>
  <c r="K11" i="5"/>
  <c r="E11" i="5"/>
  <c r="D11" i="5"/>
  <c r="C11" i="5"/>
  <c r="M10" i="5"/>
  <c r="L10" i="5"/>
  <c r="K10" i="5"/>
  <c r="E10" i="5"/>
  <c r="D10" i="5"/>
  <c r="C10" i="5"/>
  <c r="M9" i="5"/>
  <c r="L9" i="5"/>
  <c r="K9" i="5"/>
  <c r="E9" i="5"/>
  <c r="D9" i="5"/>
  <c r="C9" i="5"/>
  <c r="M8" i="5"/>
  <c r="L8" i="5"/>
  <c r="K8" i="5"/>
  <c r="E8" i="5"/>
  <c r="D8" i="5"/>
  <c r="C8" i="5"/>
  <c r="M7" i="5"/>
  <c r="L7" i="5"/>
  <c r="K7" i="5"/>
  <c r="E7" i="5"/>
  <c r="D7" i="5"/>
  <c r="C7" i="5"/>
  <c r="M6" i="5"/>
  <c r="L6" i="5"/>
  <c r="K6" i="5"/>
  <c r="E6" i="5"/>
  <c r="D6" i="5"/>
  <c r="C6" i="5"/>
  <c r="M5" i="5"/>
  <c r="L5" i="5"/>
  <c r="K5" i="5"/>
  <c r="E5" i="5"/>
  <c r="D5" i="5"/>
  <c r="C5" i="5"/>
  <c r="G29" i="9" l="1"/>
  <c r="B29" i="9"/>
  <c r="D28" i="9"/>
  <c r="D29" i="9"/>
  <c r="E29" i="9"/>
  <c r="C29" i="9"/>
  <c r="G74" i="5"/>
  <c r="G112" i="5"/>
  <c r="M13" i="5"/>
  <c r="E29" i="5"/>
  <c r="E35" i="5" s="1"/>
  <c r="K13" i="5"/>
  <c r="D18" i="5"/>
  <c r="M19" i="5"/>
  <c r="K30" i="5"/>
  <c r="L13" i="5"/>
  <c r="C18" i="5"/>
  <c r="E18" i="5"/>
  <c r="B35" i="5"/>
  <c r="C34" i="5"/>
  <c r="K50" i="5"/>
  <c r="D72" i="5"/>
  <c r="K73" i="5"/>
  <c r="J20" i="5"/>
  <c r="L19" i="5"/>
  <c r="K19" i="5"/>
  <c r="K20" i="5" s="1"/>
  <c r="C29" i="5"/>
  <c r="D34" i="5"/>
  <c r="J37" i="5"/>
  <c r="D49" i="5"/>
  <c r="L56" i="5"/>
  <c r="L67" i="5"/>
  <c r="B73" i="5"/>
  <c r="C72" i="5"/>
  <c r="D93" i="5"/>
  <c r="B111" i="5"/>
  <c r="D13" i="5"/>
  <c r="C13" i="5"/>
  <c r="E13" i="5"/>
  <c r="C93" i="5"/>
  <c r="E93" i="5"/>
  <c r="D29" i="5"/>
  <c r="C49" i="5"/>
  <c r="E49" i="5"/>
  <c r="E66" i="5"/>
  <c r="E73" i="5" s="1"/>
  <c r="B94" i="5"/>
  <c r="C104" i="5"/>
  <c r="E104" i="5"/>
  <c r="C110" i="5"/>
  <c r="C111" i="5" s="1"/>
  <c r="E110" i="5"/>
  <c r="E111" i="5" s="1"/>
  <c r="B19" i="5"/>
  <c r="L30" i="5"/>
  <c r="O30" i="5"/>
  <c r="L36" i="5"/>
  <c r="L50" i="5"/>
  <c r="D55" i="5"/>
  <c r="D66" i="5"/>
  <c r="D87" i="5"/>
  <c r="D104" i="5"/>
  <c r="D110" i="5"/>
  <c r="B56" i="5"/>
  <c r="J74" i="5"/>
  <c r="K36" i="5"/>
  <c r="K37" i="5" s="1"/>
  <c r="M36" i="5"/>
  <c r="M37" i="5" s="1"/>
  <c r="L73" i="5"/>
  <c r="C87" i="5"/>
  <c r="E87" i="5"/>
  <c r="E94" i="5" s="1"/>
  <c r="M57" i="5"/>
  <c r="C55" i="5"/>
  <c r="E55" i="5"/>
  <c r="K56" i="5"/>
  <c r="J57" i="5"/>
  <c r="C66" i="5"/>
  <c r="K67" i="5"/>
  <c r="M74" i="5"/>
  <c r="O73" i="5"/>
  <c r="C35" i="5" l="1"/>
  <c r="J75" i="5"/>
  <c r="J38" i="5"/>
  <c r="D73" i="5"/>
  <c r="E112" i="5"/>
  <c r="L20" i="5"/>
  <c r="M20" i="5"/>
  <c r="B74" i="5"/>
  <c r="O36" i="5"/>
  <c r="O67" i="5"/>
  <c r="O74" i="5" s="1"/>
  <c r="O56" i="5"/>
  <c r="O19" i="5"/>
  <c r="C73" i="5"/>
  <c r="L74" i="5"/>
  <c r="D94" i="5"/>
  <c r="L57" i="5"/>
  <c r="K74" i="5"/>
  <c r="K57" i="5"/>
  <c r="D56" i="5"/>
  <c r="O50" i="5"/>
  <c r="L37" i="5"/>
  <c r="B112" i="5"/>
  <c r="D35" i="5"/>
  <c r="O13" i="5"/>
  <c r="D19" i="5"/>
  <c r="E19" i="5"/>
  <c r="E36" i="5" s="1"/>
  <c r="B36" i="5"/>
  <c r="C19" i="5"/>
  <c r="E56" i="5"/>
  <c r="E74" i="5" s="1"/>
  <c r="C94" i="5"/>
  <c r="M38" i="5"/>
  <c r="D111" i="5"/>
  <c r="O37" i="5"/>
  <c r="M75" i="5"/>
  <c r="C56" i="5"/>
  <c r="K38" i="5"/>
  <c r="O57" i="5" l="1"/>
  <c r="O20" i="5"/>
  <c r="O75" i="5"/>
  <c r="O38" i="5"/>
  <c r="C112" i="5"/>
  <c r="L38" i="5"/>
  <c r="K75" i="5"/>
  <c r="D74" i="5"/>
  <c r="C74" i="5"/>
  <c r="D112" i="5"/>
  <c r="D36" i="5"/>
  <c r="L75" i="5"/>
  <c r="C36" i="5"/>
</calcChain>
</file>

<file path=xl/sharedStrings.xml><?xml version="1.0" encoding="utf-8"?>
<sst xmlns="http://schemas.openxmlformats.org/spreadsheetml/2006/main" count="407" uniqueCount="81">
  <si>
    <t>ФИО</t>
  </si>
  <si>
    <t>число</t>
  </si>
  <si>
    <t>№п.п</t>
  </si>
  <si>
    <t>итого метраж</t>
  </si>
  <si>
    <t>руб</t>
  </si>
  <si>
    <t>сорт</t>
  </si>
  <si>
    <t>наличн     70</t>
  </si>
  <si>
    <t>двери</t>
  </si>
  <si>
    <t>0.5</t>
  </si>
  <si>
    <t>0.8</t>
  </si>
  <si>
    <t>А</t>
  </si>
  <si>
    <t>Б</t>
  </si>
  <si>
    <t>вагонка размеры</t>
  </si>
  <si>
    <t>кол-во пакетов</t>
  </si>
  <si>
    <t>метраж</t>
  </si>
  <si>
    <t>стоим за 1м пог</t>
  </si>
  <si>
    <t>сумма</t>
  </si>
  <si>
    <t>штук</t>
  </si>
  <si>
    <t>м/пог.</t>
  </si>
  <si>
    <t>руб.</t>
  </si>
  <si>
    <t>Итого</t>
  </si>
  <si>
    <t>сорт Б  длинна</t>
  </si>
  <si>
    <t>ИТОГО общ</t>
  </si>
  <si>
    <t xml:space="preserve">Наименование материала </t>
  </si>
  <si>
    <t>длинных</t>
  </si>
  <si>
    <t>коротких</t>
  </si>
  <si>
    <t>Итого А</t>
  </si>
  <si>
    <t>Итого Б</t>
  </si>
  <si>
    <t>кубатура</t>
  </si>
  <si>
    <t>квадраты</t>
  </si>
  <si>
    <t>м.куб</t>
  </si>
  <si>
    <t>м.кв.</t>
  </si>
  <si>
    <t>с 25.02.2015г.по2.03.2015г.</t>
  </si>
  <si>
    <t>С 11.03.2015 по 18.03.2015г.</t>
  </si>
  <si>
    <t>14.04.2015г.по28.04.2015г.</t>
  </si>
  <si>
    <t>с4.05.2015г.по12.05.2015г.</t>
  </si>
  <si>
    <t>остатки на складе</t>
  </si>
  <si>
    <t>4реализация</t>
  </si>
  <si>
    <t>5реализация</t>
  </si>
  <si>
    <t>6реализация</t>
  </si>
  <si>
    <t>7реализация</t>
  </si>
  <si>
    <t>8реализация</t>
  </si>
  <si>
    <t>9реализация</t>
  </si>
  <si>
    <t>10реализация</t>
  </si>
  <si>
    <t>11реализация</t>
  </si>
  <si>
    <t>12реализация</t>
  </si>
  <si>
    <t>13реализация</t>
  </si>
  <si>
    <t>14реализация</t>
  </si>
  <si>
    <t>15реализация</t>
  </si>
  <si>
    <t>16реализация</t>
  </si>
  <si>
    <t>Плинт 45</t>
  </si>
  <si>
    <t xml:space="preserve">  сорт А  длинна</t>
  </si>
  <si>
    <t>Плинт 35</t>
  </si>
  <si>
    <t>Наличник 7</t>
  </si>
  <si>
    <t>2.07.2015г.</t>
  </si>
  <si>
    <t>Раскладка 30</t>
  </si>
  <si>
    <t>Раскладка 40</t>
  </si>
  <si>
    <t>дверь</t>
  </si>
  <si>
    <t>1,9х1,2</t>
  </si>
  <si>
    <t>2х1,2</t>
  </si>
  <si>
    <t xml:space="preserve">  сорт Б длинна</t>
  </si>
  <si>
    <t>1.06.2015г.</t>
  </si>
  <si>
    <t>1.05.2015г.</t>
  </si>
  <si>
    <t>5.015.2015г.</t>
  </si>
  <si>
    <t>Итого:</t>
  </si>
  <si>
    <t>иванов</t>
  </si>
  <si>
    <t>петров</t>
  </si>
  <si>
    <t>сидоров</t>
  </si>
  <si>
    <t>5.04.2015Г.</t>
  </si>
  <si>
    <t>ИТОГО</t>
  </si>
  <si>
    <t>25.5.2015Г.</t>
  </si>
  <si>
    <t>СКЛАД 1</t>
  </si>
  <si>
    <t>СКЛАД 2</t>
  </si>
  <si>
    <t>Вагонка  сорт А  длинна</t>
  </si>
  <si>
    <t>пл45</t>
  </si>
  <si>
    <t>пл35</t>
  </si>
  <si>
    <t>наличник 80</t>
  </si>
  <si>
    <t>раскладка 30</t>
  </si>
  <si>
    <t>раскладка 40</t>
  </si>
  <si>
    <t>1,8х2</t>
  </si>
  <si>
    <t>1,6х2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</si>
</sst>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double">
        <color rgb="FF3F3F3F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rgb="FF3F3F3F"/>
      </left>
      <right style="thin">
        <color theme="0" tint="-4.9989318521683403E-2"/>
      </right>
      <top/>
      <bottom/>
      <diagonal/>
    </border>
    <border>
      <left style="thin">
        <color rgb="FF3F3F3F"/>
      </left>
      <right/>
      <top/>
      <bottom/>
      <diagonal/>
    </border>
  </borders>
  <cellStyleXfs count="9">
    <xf numFmtId="0" fontId="0" fillId="0" borderId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7" fillId="0" borderId="0"/>
    <xf numFmtId="0" fontId="7" fillId="5" borderId="3" applyNumberFormat="0" applyFont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8" fillId="0" borderId="0" xfId="7" applyFont="1" applyAlignment="1">
      <alignment horizontal="center"/>
    </xf>
    <xf numFmtId="0" fontId="7" fillId="0" borderId="0" xfId="7"/>
    <xf numFmtId="0" fontId="3" fillId="0" borderId="1" xfId="1" applyFill="1" applyAlignment="1">
      <alignment horizontal="center" vertical="center"/>
    </xf>
    <xf numFmtId="0" fontId="3" fillId="0" borderId="1" xfId="1" applyFill="1" applyAlignment="1">
      <alignment horizontal="center"/>
    </xf>
    <xf numFmtId="0" fontId="3" fillId="0" borderId="1" xfId="1" applyNumberFormat="1" applyFill="1" applyAlignment="1">
      <alignment horizontal="center" vertical="center"/>
    </xf>
    <xf numFmtId="0" fontId="3" fillId="0" borderId="1" xfId="1" applyNumberFormat="1" applyFill="1" applyAlignment="1">
      <alignment horizontal="center"/>
    </xf>
    <xf numFmtId="0" fontId="9" fillId="6" borderId="1" xfId="5" applyFont="1" applyBorder="1" applyAlignment="1">
      <alignment horizontal="center" vertical="center"/>
    </xf>
    <xf numFmtId="0" fontId="1" fillId="6" borderId="1" xfId="5" applyFont="1" applyBorder="1" applyAlignment="1">
      <alignment horizontal="center" vertical="center"/>
    </xf>
    <xf numFmtId="0" fontId="6" fillId="4" borderId="4" xfId="4" applyFill="1" applyAlignment="1">
      <alignment horizontal="center" vertical="center"/>
    </xf>
    <xf numFmtId="0" fontId="6" fillId="8" borderId="2" xfId="2" applyFont="1" applyFill="1" applyAlignment="1">
      <alignment horizontal="center" vertical="center"/>
    </xf>
    <xf numFmtId="0" fontId="10" fillId="7" borderId="1" xfId="3" applyFont="1" applyFill="1" applyBorder="1" applyAlignment="1">
      <alignment horizontal="center" vertical="center"/>
    </xf>
    <xf numFmtId="0" fontId="10" fillId="7" borderId="1" xfId="3" applyFont="1" applyFill="1" applyBorder="1" applyAlignment="1">
      <alignment horizontal="center"/>
    </xf>
    <xf numFmtId="0" fontId="6" fillId="6" borderId="1" xfId="5" applyFont="1" applyBorder="1" applyAlignment="1">
      <alignment horizontal="center" vertical="center"/>
    </xf>
    <xf numFmtId="0" fontId="10" fillId="7" borderId="1" xfId="6" applyFont="1" applyBorder="1" applyAlignment="1">
      <alignment horizontal="center" vertical="center"/>
    </xf>
    <xf numFmtId="0" fontId="10" fillId="7" borderId="1" xfId="6" applyFont="1" applyBorder="1" applyAlignment="1">
      <alignment horizontal="center"/>
    </xf>
    <xf numFmtId="0" fontId="11" fillId="4" borderId="4" xfId="4" applyFont="1" applyFill="1" applyAlignment="1">
      <alignment horizontal="center" vertical="center"/>
    </xf>
    <xf numFmtId="0" fontId="12" fillId="7" borderId="1" xfId="3" applyFont="1" applyFill="1" applyBorder="1" applyAlignment="1">
      <alignment horizontal="center"/>
    </xf>
    <xf numFmtId="0" fontId="12" fillId="7" borderId="1" xfId="6" applyFont="1" applyBorder="1" applyAlignment="1">
      <alignment horizontal="center"/>
    </xf>
    <xf numFmtId="0" fontId="6" fillId="0" borderId="1" xfId="1" applyFont="1" applyFill="1" applyAlignment="1">
      <alignment horizontal="center"/>
    </xf>
    <xf numFmtId="16" fontId="7" fillId="0" borderId="0" xfId="7" applyNumberFormat="1" applyFont="1"/>
    <xf numFmtId="0" fontId="6" fillId="0" borderId="1" xfId="1" applyFont="1" applyFill="1" applyAlignment="1">
      <alignment horizontal="center" vertical="center"/>
    </xf>
    <xf numFmtId="0" fontId="6" fillId="0" borderId="1" xfId="1" applyNumberFormat="1" applyFont="1" applyFill="1" applyAlignment="1">
      <alignment horizontal="center" vertical="center"/>
    </xf>
    <xf numFmtId="0" fontId="6" fillId="0" borderId="1" xfId="1" applyNumberFormat="1" applyFont="1" applyFill="1" applyAlignment="1">
      <alignment horizontal="center"/>
    </xf>
    <xf numFmtId="0" fontId="10" fillId="9" borderId="1" xfId="3" applyFont="1" applyFill="1" applyBorder="1" applyAlignment="1">
      <alignment horizontal="center" vertical="center"/>
    </xf>
    <xf numFmtId="0" fontId="10" fillId="9" borderId="1" xfId="3" applyFont="1" applyFill="1" applyBorder="1" applyAlignment="1">
      <alignment horizontal="center"/>
    </xf>
    <xf numFmtId="0" fontId="10" fillId="9" borderId="1" xfId="6" applyFont="1" applyFill="1" applyBorder="1" applyAlignment="1">
      <alignment horizontal="center" vertical="center"/>
    </xf>
    <xf numFmtId="0" fontId="10" fillId="9" borderId="1" xfId="6" applyFont="1" applyFill="1" applyBorder="1" applyAlignment="1">
      <alignment horizontal="center"/>
    </xf>
    <xf numFmtId="0" fontId="13" fillId="0" borderId="0" xfId="7" applyFont="1"/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 vertical="center" textRotation="255"/>
    </xf>
    <xf numFmtId="0" fontId="0" fillId="10" borderId="0" xfId="0" applyFill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8" borderId="0" xfId="0" applyFill="1"/>
    <xf numFmtId="0" fontId="6" fillId="8" borderId="5" xfId="2" applyFont="1" applyFill="1" applyBorder="1" applyAlignment="1">
      <alignment horizontal="center" vertical="center"/>
    </xf>
    <xf numFmtId="0" fontId="3" fillId="0" borderId="6" xfId="1" applyFill="1" applyBorder="1" applyAlignment="1">
      <alignment horizontal="center"/>
    </xf>
    <xf numFmtId="0" fontId="10" fillId="7" borderId="6" xfId="3" applyFont="1" applyFill="1" applyBorder="1" applyAlignment="1">
      <alignment horizontal="center"/>
    </xf>
    <xf numFmtId="0" fontId="1" fillId="6" borderId="6" xfId="5" applyFont="1" applyBorder="1" applyAlignment="1">
      <alignment horizontal="center" vertical="center"/>
    </xf>
    <xf numFmtId="0" fontId="10" fillId="7" borderId="6" xfId="6" applyFont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10" fillId="9" borderId="6" xfId="3" applyFont="1" applyFill="1" applyBorder="1" applyAlignment="1">
      <alignment horizontal="center"/>
    </xf>
    <xf numFmtId="0" fontId="10" fillId="9" borderId="6" xfId="6" applyFont="1" applyFill="1" applyBorder="1" applyAlignment="1">
      <alignment horizontal="center"/>
    </xf>
    <xf numFmtId="0" fontId="6" fillId="8" borderId="7" xfId="2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0" fontId="10" fillId="7" borderId="8" xfId="3" applyFont="1" applyFill="1" applyBorder="1" applyAlignment="1">
      <alignment horizontal="center" vertical="center"/>
    </xf>
    <xf numFmtId="0" fontId="10" fillId="9" borderId="8" xfId="3" applyFont="1" applyFill="1" applyBorder="1" applyAlignment="1">
      <alignment horizontal="center" vertical="center"/>
    </xf>
    <xf numFmtId="0" fontId="9" fillId="6" borderId="8" xfId="5" applyFont="1" applyBorder="1" applyAlignment="1">
      <alignment horizontal="center" vertical="center"/>
    </xf>
    <xf numFmtId="0" fontId="10" fillId="7" borderId="8" xfId="6" applyFont="1" applyBorder="1" applyAlignment="1">
      <alignment horizontal="center" vertical="center"/>
    </xf>
    <xf numFmtId="0" fontId="10" fillId="9" borderId="8" xfId="6" applyFont="1" applyFill="1" applyBorder="1" applyAlignment="1">
      <alignment horizontal="center" vertical="center"/>
    </xf>
    <xf numFmtId="0" fontId="14" fillId="9" borderId="9" xfId="2" applyFont="1" applyFill="1" applyBorder="1" applyAlignment="1">
      <alignment horizontal="center" vertical="center"/>
    </xf>
    <xf numFmtId="0" fontId="7" fillId="0" borderId="0" xfId="7" applyBorder="1"/>
    <xf numFmtId="0" fontId="6" fillId="8" borderId="0" xfId="2" applyFont="1" applyFill="1" applyBorder="1" applyAlignment="1">
      <alignment horizontal="center" vertical="center"/>
    </xf>
    <xf numFmtId="0" fontId="7" fillId="9" borderId="10" xfId="7" applyFill="1" applyBorder="1"/>
    <xf numFmtId="0" fontId="6" fillId="9" borderId="10" xfId="2" applyFont="1" applyFill="1" applyBorder="1" applyAlignment="1">
      <alignment horizontal="center" vertical="center"/>
    </xf>
    <xf numFmtId="0" fontId="3" fillId="9" borderId="10" xfId="1" applyFill="1" applyBorder="1" applyAlignment="1">
      <alignment horizontal="center"/>
    </xf>
    <xf numFmtId="0" fontId="10" fillId="9" borderId="10" xfId="3" applyFont="1" applyFill="1" applyBorder="1" applyAlignment="1">
      <alignment horizontal="center"/>
    </xf>
    <xf numFmtId="0" fontId="1" fillId="9" borderId="10" xfId="5" applyFont="1" applyFill="1" applyBorder="1" applyAlignment="1">
      <alignment horizontal="center" vertical="center"/>
    </xf>
    <xf numFmtId="0" fontId="10" fillId="9" borderId="10" xfId="6" applyFont="1" applyFill="1" applyBorder="1" applyAlignment="1">
      <alignment horizontal="center"/>
    </xf>
    <xf numFmtId="0" fontId="6" fillId="9" borderId="10" xfId="4" applyFill="1" applyBorder="1" applyAlignment="1">
      <alignment horizontal="center" vertical="center"/>
    </xf>
    <xf numFmtId="0" fontId="6" fillId="9" borderId="10" xfId="1" applyFont="1" applyFill="1" applyBorder="1" applyAlignment="1">
      <alignment horizontal="center"/>
    </xf>
    <xf numFmtId="0" fontId="6" fillId="8" borderId="2" xfId="2" applyFont="1" applyFill="1" applyAlignment="1">
      <alignment horizontal="center" vertical="center" wrapText="1"/>
    </xf>
    <xf numFmtId="0" fontId="7" fillId="0" borderId="11" xfId="7" applyBorder="1"/>
    <xf numFmtId="0" fontId="7" fillId="0" borderId="12" xfId="7" applyBorder="1"/>
    <xf numFmtId="0" fontId="6" fillId="8" borderId="7" xfId="2" applyFont="1" applyFill="1" applyBorder="1" applyAlignment="1">
      <alignment horizontal="center" vertical="center" wrapText="1"/>
    </xf>
    <xf numFmtId="0" fontId="3" fillId="3" borderId="1" xfId="1" applyAlignment="1">
      <alignment horizontal="center" vertical="center"/>
    </xf>
    <xf numFmtId="0" fontId="3" fillId="3" borderId="1" xfId="1" applyAlignment="1">
      <alignment horizontal="center" vertical="center" wrapText="1"/>
    </xf>
    <xf numFmtId="0" fontId="3" fillId="3" borderId="1" xfId="1" applyNumberFormat="1" applyAlignment="1">
      <alignment horizontal="center" vertical="center"/>
    </xf>
    <xf numFmtId="0" fontId="3" fillId="3" borderId="1" xfId="1" applyAlignment="1">
      <alignment vertical="center"/>
    </xf>
    <xf numFmtId="0" fontId="3" fillId="9" borderId="1" xfId="1" applyFill="1" applyAlignment="1">
      <alignment horizontal="center" vertical="center"/>
    </xf>
    <xf numFmtId="0" fontId="3" fillId="9" borderId="1" xfId="1" applyNumberFormat="1" applyFill="1" applyAlignment="1">
      <alignment horizontal="center" vertical="center"/>
    </xf>
    <xf numFmtId="0" fontId="3" fillId="9" borderId="1" xfId="1" applyFill="1" applyAlignment="1">
      <alignment vertical="center"/>
    </xf>
    <xf numFmtId="0" fontId="0" fillId="11" borderId="0" xfId="0" applyFill="1"/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/>
    </xf>
    <xf numFmtId="0" fontId="0" fillId="12" borderId="0" xfId="0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</cellXfs>
  <cellStyles count="9">
    <cellStyle name="20% - Акцент2" xfId="5" builtinId="34"/>
    <cellStyle name="40% - Акцент4" xfId="6" builtinId="43"/>
    <cellStyle name="Вывод" xfId="1" builtinId="21"/>
    <cellStyle name="Итог" xfId="4" builtinId="25"/>
    <cellStyle name="Контрольная ячейка" xfId="2" builtinId="23"/>
    <cellStyle name="Обычный" xfId="0" builtinId="0"/>
    <cellStyle name="Обычный 2" xfId="7"/>
    <cellStyle name="Пояснение" xfId="3" builtinId="53"/>
    <cellStyle name="Примечание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N42"/>
  <sheetViews>
    <sheetView zoomScale="80" zoomScaleNormal="80" workbookViewId="0">
      <selection activeCell="S8" sqref="S8"/>
    </sheetView>
  </sheetViews>
  <sheetFormatPr defaultRowHeight="15" x14ac:dyDescent="0.25"/>
  <cols>
    <col min="1" max="1" width="6.5703125" style="1" customWidth="1"/>
    <col min="2" max="2" width="23.28515625" style="2" customWidth="1"/>
    <col min="4" max="4" width="3.7109375" customWidth="1"/>
    <col min="5" max="18" width="5.7109375" customWidth="1"/>
  </cols>
  <sheetData>
    <row r="1" spans="1:40" x14ac:dyDescent="0.25">
      <c r="A1" s="7"/>
      <c r="B1" s="6"/>
    </row>
    <row r="2" spans="1:40" ht="15.75" x14ac:dyDescent="0.25">
      <c r="E2" s="88" t="s">
        <v>12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U2" s="91" t="s">
        <v>74</v>
      </c>
      <c r="V2" s="91"/>
      <c r="W2" s="91"/>
      <c r="X2" s="91"/>
      <c r="Y2" s="91" t="s">
        <v>75</v>
      </c>
      <c r="Z2" s="91"/>
      <c r="AA2" s="91"/>
      <c r="AB2" s="91"/>
      <c r="AE2" s="91" t="s">
        <v>77</v>
      </c>
      <c r="AF2" s="91"/>
      <c r="AG2" s="91"/>
      <c r="AH2" s="91"/>
      <c r="AI2" s="91" t="s">
        <v>78</v>
      </c>
      <c r="AJ2" s="91"/>
      <c r="AK2" s="91"/>
      <c r="AL2" s="91"/>
      <c r="AM2" s="91" t="s">
        <v>7</v>
      </c>
      <c r="AN2" s="91"/>
    </row>
    <row r="3" spans="1:40" ht="15.75" customHeight="1" x14ac:dyDescent="0.25">
      <c r="A3" s="89" t="s">
        <v>2</v>
      </c>
      <c r="B3" s="89" t="s">
        <v>0</v>
      </c>
      <c r="C3" s="89" t="s">
        <v>1</v>
      </c>
      <c r="D3" s="87" t="s">
        <v>5</v>
      </c>
      <c r="E3" s="89" t="s">
        <v>8</v>
      </c>
      <c r="F3" s="89" t="s">
        <v>9</v>
      </c>
      <c r="G3" s="90">
        <v>1</v>
      </c>
      <c r="H3" s="89">
        <v>1.2</v>
      </c>
      <c r="I3" s="89">
        <v>1.5</v>
      </c>
      <c r="J3" s="89">
        <v>1.8</v>
      </c>
      <c r="K3" s="89">
        <v>2</v>
      </c>
      <c r="L3" s="89">
        <v>2.1</v>
      </c>
      <c r="M3" s="89">
        <v>2.2000000000000002</v>
      </c>
      <c r="N3" s="89">
        <v>2.2999999999999998</v>
      </c>
      <c r="O3" s="89">
        <v>2.4</v>
      </c>
      <c r="P3" s="89">
        <v>2.5</v>
      </c>
      <c r="Q3" s="89">
        <v>2.7</v>
      </c>
      <c r="R3" s="89">
        <v>3</v>
      </c>
      <c r="S3" s="86" t="s">
        <v>3</v>
      </c>
      <c r="T3" s="89" t="s">
        <v>4</v>
      </c>
      <c r="U3" s="89">
        <v>3</v>
      </c>
      <c r="V3" s="89">
        <v>2.5</v>
      </c>
      <c r="W3" s="89">
        <v>2.2000000000000002</v>
      </c>
      <c r="X3" s="89">
        <v>2</v>
      </c>
      <c r="Y3" s="89">
        <v>3</v>
      </c>
      <c r="Z3" s="89">
        <v>2.5</v>
      </c>
      <c r="AA3" s="89">
        <v>2.2000000000000002</v>
      </c>
      <c r="AB3" s="89">
        <v>2</v>
      </c>
      <c r="AC3" s="86" t="s">
        <v>76</v>
      </c>
      <c r="AD3" s="86" t="s">
        <v>6</v>
      </c>
      <c r="AE3" s="89">
        <v>3</v>
      </c>
      <c r="AF3" s="89">
        <v>2.5</v>
      </c>
      <c r="AG3" s="89">
        <v>2.2000000000000002</v>
      </c>
      <c r="AH3" s="89">
        <v>2</v>
      </c>
      <c r="AI3" s="89">
        <v>3</v>
      </c>
      <c r="AJ3" s="89">
        <v>2.5</v>
      </c>
      <c r="AK3" s="89">
        <v>2.2000000000000002</v>
      </c>
      <c r="AL3" s="89">
        <v>2</v>
      </c>
      <c r="AM3" s="87" t="s">
        <v>79</v>
      </c>
      <c r="AN3" s="87" t="s">
        <v>80</v>
      </c>
    </row>
    <row r="4" spans="1:40" s="3" customFormat="1" ht="30.75" customHeight="1" x14ac:dyDescent="0.25">
      <c r="A4" s="89"/>
      <c r="B4" s="89"/>
      <c r="C4" s="89"/>
      <c r="D4" s="87"/>
      <c r="E4" s="89"/>
      <c r="F4" s="89"/>
      <c r="G4" s="90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6"/>
      <c r="T4" s="89"/>
      <c r="U4" s="89"/>
      <c r="V4" s="89"/>
      <c r="W4" s="89"/>
      <c r="X4" s="89"/>
      <c r="Y4" s="89"/>
      <c r="Z4" s="89"/>
      <c r="AA4" s="89"/>
      <c r="AB4" s="89"/>
      <c r="AC4" s="86"/>
      <c r="AD4" s="86"/>
      <c r="AE4" s="89"/>
      <c r="AF4" s="89"/>
      <c r="AG4" s="89"/>
      <c r="AH4" s="89"/>
      <c r="AI4" s="89"/>
      <c r="AJ4" s="89"/>
      <c r="AK4" s="89"/>
      <c r="AL4" s="89"/>
      <c r="AM4" s="87"/>
      <c r="AN4" s="87"/>
    </row>
    <row r="5" spans="1:40" s="3" customFormat="1" ht="15" customHeight="1" x14ac:dyDescent="0.25">
      <c r="A5" s="89">
        <v>1</v>
      </c>
      <c r="B5" s="89" t="s">
        <v>71</v>
      </c>
      <c r="C5" s="89"/>
      <c r="D5" s="8" t="s">
        <v>10</v>
      </c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s="3" customFormat="1" ht="15" customHeight="1" x14ac:dyDescent="0.25">
      <c r="A6" s="89"/>
      <c r="B6" s="89"/>
      <c r="C6" s="89"/>
      <c r="D6" s="6" t="s">
        <v>11</v>
      </c>
      <c r="E6" s="6"/>
      <c r="F6" s="6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4"/>
      <c r="T6" s="6"/>
      <c r="U6" s="84"/>
      <c r="V6" s="84"/>
      <c r="W6" s="84"/>
      <c r="X6" s="6"/>
      <c r="Y6" s="84"/>
      <c r="Z6" s="84"/>
      <c r="AA6" s="84"/>
      <c r="AB6" s="84"/>
      <c r="AC6" s="84"/>
      <c r="AD6" s="4"/>
      <c r="AE6" s="84"/>
      <c r="AF6" s="84"/>
      <c r="AG6" s="84"/>
      <c r="AH6" s="84"/>
      <c r="AI6" s="84"/>
      <c r="AJ6" s="84"/>
      <c r="AK6" s="84"/>
      <c r="AL6" s="84"/>
      <c r="AM6" s="84"/>
      <c r="AN6" s="6"/>
    </row>
    <row r="7" spans="1:40" s="3" customFormat="1" ht="15" customHeight="1" x14ac:dyDescent="0.25">
      <c r="A7" s="89">
        <v>2</v>
      </c>
      <c r="B7" s="89" t="s">
        <v>72</v>
      </c>
      <c r="C7" s="89"/>
      <c r="D7" s="8" t="s">
        <v>10</v>
      </c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s="3" customFormat="1" ht="15" customHeight="1" x14ac:dyDescent="0.25">
      <c r="A8" s="89"/>
      <c r="B8" s="89"/>
      <c r="C8" s="89"/>
      <c r="D8" s="10" t="s">
        <v>11</v>
      </c>
      <c r="E8" s="10"/>
      <c r="F8" s="10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4"/>
      <c r="T8" s="10"/>
      <c r="U8" s="84"/>
      <c r="V8" s="84"/>
      <c r="W8" s="84"/>
      <c r="X8" s="10"/>
      <c r="Y8" s="84"/>
      <c r="Z8" s="84"/>
      <c r="AA8" s="84"/>
      <c r="AB8" s="84"/>
      <c r="AC8" s="84"/>
      <c r="AD8" s="4"/>
      <c r="AE8" s="84"/>
      <c r="AF8" s="84"/>
      <c r="AG8" s="84"/>
      <c r="AH8" s="84"/>
      <c r="AI8" s="84"/>
      <c r="AJ8" s="84"/>
      <c r="AK8" s="84"/>
      <c r="AL8" s="84"/>
      <c r="AM8" s="84"/>
      <c r="AN8" s="10"/>
    </row>
    <row r="9" spans="1:40" s="3" customFormat="1" ht="15" customHeight="1" x14ac:dyDescent="0.25">
      <c r="A9" s="92"/>
      <c r="B9" s="93" t="s">
        <v>36</v>
      </c>
      <c r="C9" s="92"/>
      <c r="D9" s="43" t="s">
        <v>10</v>
      </c>
      <c r="E9" s="43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</row>
    <row r="10" spans="1:40" s="3" customFormat="1" ht="15" customHeight="1" x14ac:dyDescent="0.25">
      <c r="A10" s="92"/>
      <c r="B10" s="93"/>
      <c r="C10" s="92"/>
      <c r="D10" s="40" t="s">
        <v>11</v>
      </c>
      <c r="E10" s="40"/>
      <c r="F10" s="40"/>
      <c r="G10" s="41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2"/>
      <c r="T10" s="40"/>
      <c r="U10" s="85"/>
      <c r="V10" s="85"/>
      <c r="W10" s="85"/>
      <c r="X10" s="40"/>
      <c r="Y10" s="85"/>
      <c r="Z10" s="85"/>
      <c r="AA10" s="85"/>
      <c r="AB10" s="85"/>
      <c r="AC10" s="85"/>
      <c r="AD10" s="42"/>
      <c r="AE10" s="85"/>
      <c r="AF10" s="85"/>
      <c r="AG10" s="85"/>
      <c r="AH10" s="85"/>
      <c r="AI10" s="85"/>
      <c r="AJ10" s="85"/>
      <c r="AK10" s="85"/>
      <c r="AL10" s="85"/>
      <c r="AM10" s="85"/>
      <c r="AN10" s="40"/>
    </row>
    <row r="11" spans="1:40" x14ac:dyDescent="0.25">
      <c r="A11" s="89">
        <v>1</v>
      </c>
      <c r="B11" s="89" t="s">
        <v>65</v>
      </c>
      <c r="C11" s="91"/>
      <c r="D11" s="8" t="s">
        <v>10</v>
      </c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x14ac:dyDescent="0.25">
      <c r="A12" s="89"/>
      <c r="B12" s="89"/>
      <c r="C12" s="91"/>
      <c r="D12" s="7" t="s">
        <v>11</v>
      </c>
      <c r="E12" s="7"/>
      <c r="F12" s="7"/>
    </row>
    <row r="13" spans="1:40" x14ac:dyDescent="0.25">
      <c r="A13" s="89">
        <v>2</v>
      </c>
      <c r="B13" s="89" t="s">
        <v>66</v>
      </c>
      <c r="C13" s="91"/>
      <c r="D13" s="8" t="s">
        <v>10</v>
      </c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x14ac:dyDescent="0.25">
      <c r="A14" s="89"/>
      <c r="B14" s="89"/>
      <c r="C14" s="91"/>
      <c r="D14" s="7" t="s">
        <v>11</v>
      </c>
      <c r="E14" s="7"/>
      <c r="F14" s="7"/>
    </row>
    <row r="15" spans="1:40" x14ac:dyDescent="0.25">
      <c r="A15" s="89">
        <v>3</v>
      </c>
      <c r="B15" s="89" t="s">
        <v>67</v>
      </c>
      <c r="C15" s="89"/>
      <c r="D15" s="8" t="s">
        <v>10</v>
      </c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x14ac:dyDescent="0.25">
      <c r="A16" s="89"/>
      <c r="B16" s="89"/>
      <c r="C16" s="89"/>
      <c r="D16" s="6" t="s">
        <v>11</v>
      </c>
      <c r="E16" s="6"/>
      <c r="F16" s="6"/>
    </row>
    <row r="17" spans="1:40" x14ac:dyDescent="0.25">
      <c r="A17" s="89">
        <v>4</v>
      </c>
      <c r="B17" s="89" t="s">
        <v>37</v>
      </c>
      <c r="C17" s="91"/>
      <c r="D17" s="8" t="s">
        <v>10</v>
      </c>
      <c r="E17" s="8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x14ac:dyDescent="0.25">
      <c r="A18" s="89"/>
      <c r="B18" s="89"/>
      <c r="C18" s="91"/>
      <c r="D18" s="7" t="s">
        <v>11</v>
      </c>
      <c r="E18" s="7"/>
      <c r="F18" s="7"/>
    </row>
    <row r="19" spans="1:40" x14ac:dyDescent="0.25">
      <c r="A19" s="89">
        <v>5</v>
      </c>
      <c r="B19" s="89" t="s">
        <v>38</v>
      </c>
      <c r="C19" s="91"/>
      <c r="D19" s="8" t="s">
        <v>10</v>
      </c>
      <c r="E19" s="8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x14ac:dyDescent="0.25">
      <c r="A20" s="89"/>
      <c r="B20" s="89"/>
      <c r="C20" s="91"/>
      <c r="D20" s="7" t="s">
        <v>11</v>
      </c>
      <c r="E20" s="7"/>
      <c r="F20" s="7"/>
    </row>
    <row r="21" spans="1:40" x14ac:dyDescent="0.25">
      <c r="A21" s="89">
        <v>6</v>
      </c>
      <c r="B21" s="89" t="s">
        <v>39</v>
      </c>
      <c r="C21" s="91"/>
      <c r="D21" s="8" t="s">
        <v>10</v>
      </c>
      <c r="E21" s="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x14ac:dyDescent="0.25">
      <c r="A22" s="89"/>
      <c r="B22" s="89"/>
      <c r="C22" s="91"/>
      <c r="D22" s="7" t="s">
        <v>11</v>
      </c>
      <c r="E22" s="7"/>
      <c r="F22" s="7"/>
    </row>
    <row r="23" spans="1:40" x14ac:dyDescent="0.25">
      <c r="A23" s="89">
        <v>7</v>
      </c>
      <c r="B23" s="89" t="s">
        <v>40</v>
      </c>
      <c r="C23" s="91"/>
      <c r="D23" s="8" t="s">
        <v>10</v>
      </c>
      <c r="E23" s="8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x14ac:dyDescent="0.25">
      <c r="A24" s="89"/>
      <c r="B24" s="89"/>
      <c r="C24" s="91"/>
      <c r="D24" s="7" t="s">
        <v>11</v>
      </c>
      <c r="E24" s="7"/>
      <c r="F24" s="7"/>
    </row>
    <row r="25" spans="1:40" x14ac:dyDescent="0.25">
      <c r="A25" s="89">
        <v>8</v>
      </c>
      <c r="B25" s="89" t="s">
        <v>41</v>
      </c>
      <c r="C25" s="91"/>
      <c r="D25" s="8" t="s">
        <v>10</v>
      </c>
      <c r="E25" s="8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x14ac:dyDescent="0.25">
      <c r="A26" s="89"/>
      <c r="B26" s="89"/>
      <c r="C26" s="91"/>
      <c r="D26" s="7" t="s">
        <v>11</v>
      </c>
      <c r="E26" s="7"/>
      <c r="F26" s="7"/>
    </row>
    <row r="27" spans="1:40" x14ac:dyDescent="0.25">
      <c r="A27" s="89">
        <v>9</v>
      </c>
      <c r="B27" s="89" t="s">
        <v>42</v>
      </c>
      <c r="C27" s="91"/>
      <c r="D27" s="8" t="s">
        <v>10</v>
      </c>
      <c r="E27" s="8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x14ac:dyDescent="0.25">
      <c r="A28" s="89"/>
      <c r="B28" s="89"/>
      <c r="C28" s="91"/>
      <c r="D28" s="7" t="s">
        <v>11</v>
      </c>
      <c r="E28" s="7"/>
      <c r="F28" s="7"/>
    </row>
    <row r="29" spans="1:40" x14ac:dyDescent="0.25">
      <c r="A29" s="89">
        <v>10</v>
      </c>
      <c r="B29" s="89" t="s">
        <v>43</v>
      </c>
      <c r="C29" s="89"/>
      <c r="D29" s="8" t="s">
        <v>10</v>
      </c>
      <c r="E29" s="8"/>
      <c r="F29" s="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0" x14ac:dyDescent="0.25">
      <c r="A30" s="89"/>
      <c r="B30" s="89"/>
      <c r="C30" s="89"/>
      <c r="D30" s="6" t="s">
        <v>11</v>
      </c>
      <c r="E30" s="6"/>
      <c r="F30" s="6"/>
    </row>
    <row r="31" spans="1:40" x14ac:dyDescent="0.25">
      <c r="A31" s="89">
        <v>11</v>
      </c>
      <c r="B31" s="89" t="s">
        <v>44</v>
      </c>
      <c r="C31" s="89"/>
      <c r="D31" s="8" t="s">
        <v>10</v>
      </c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x14ac:dyDescent="0.25">
      <c r="A32" s="89"/>
      <c r="B32" s="89"/>
      <c r="C32" s="89"/>
      <c r="D32" s="6" t="s">
        <v>11</v>
      </c>
      <c r="E32" s="6"/>
      <c r="F32" s="6"/>
    </row>
    <row r="33" spans="1:40" x14ac:dyDescent="0.25">
      <c r="A33" s="89">
        <v>12</v>
      </c>
      <c r="B33" s="89" t="s">
        <v>45</v>
      </c>
      <c r="C33" s="89"/>
      <c r="D33" s="8" t="s">
        <v>10</v>
      </c>
      <c r="E33" s="8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x14ac:dyDescent="0.25">
      <c r="A34" s="89"/>
      <c r="B34" s="89"/>
      <c r="C34" s="89"/>
      <c r="D34" s="6" t="s">
        <v>11</v>
      </c>
      <c r="E34" s="6"/>
      <c r="F34" s="6"/>
    </row>
    <row r="35" spans="1:40" x14ac:dyDescent="0.25">
      <c r="A35" s="89">
        <v>13</v>
      </c>
      <c r="B35" s="89" t="s">
        <v>46</v>
      </c>
      <c r="C35" s="89"/>
      <c r="D35" s="8" t="s">
        <v>10</v>
      </c>
      <c r="E35" s="8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x14ac:dyDescent="0.25">
      <c r="A36" s="89"/>
      <c r="B36" s="89"/>
      <c r="C36" s="89"/>
      <c r="D36" s="6" t="s">
        <v>11</v>
      </c>
      <c r="E36" s="6"/>
      <c r="F36" s="6"/>
    </row>
    <row r="37" spans="1:40" x14ac:dyDescent="0.25">
      <c r="A37" s="89">
        <v>14</v>
      </c>
      <c r="B37" s="89" t="s">
        <v>47</v>
      </c>
      <c r="D37" s="8" t="s">
        <v>10</v>
      </c>
      <c r="E37" s="8"/>
      <c r="F37" s="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x14ac:dyDescent="0.25">
      <c r="A38" s="89"/>
      <c r="B38" s="89"/>
      <c r="D38" s="6" t="s">
        <v>11</v>
      </c>
    </row>
    <row r="39" spans="1:40" x14ac:dyDescent="0.25">
      <c r="A39" s="89">
        <v>15</v>
      </c>
      <c r="B39" s="89" t="s">
        <v>48</v>
      </c>
      <c r="D39" s="8" t="s">
        <v>10</v>
      </c>
      <c r="E39" s="8"/>
      <c r="F39" s="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x14ac:dyDescent="0.25">
      <c r="A40" s="89"/>
      <c r="B40" s="89"/>
      <c r="D40" s="6" t="s">
        <v>11</v>
      </c>
    </row>
    <row r="41" spans="1:40" x14ac:dyDescent="0.25">
      <c r="A41" s="89">
        <v>16</v>
      </c>
      <c r="B41" s="89" t="s">
        <v>49</v>
      </c>
      <c r="D41" s="8" t="s">
        <v>10</v>
      </c>
      <c r="E41" s="8"/>
      <c r="F41" s="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x14ac:dyDescent="0.25">
      <c r="A42" s="89"/>
      <c r="B42" s="89"/>
      <c r="D42" s="6" t="s">
        <v>11</v>
      </c>
    </row>
  </sheetData>
  <dataConsolidate/>
  <mergeCells count="100">
    <mergeCell ref="AI2:AL2"/>
    <mergeCell ref="AI3:AI4"/>
    <mergeCell ref="AK3:AK4"/>
    <mergeCell ref="AL3:AL4"/>
    <mergeCell ref="AM2:AN2"/>
    <mergeCell ref="AE2:AH2"/>
    <mergeCell ref="AE3:AE4"/>
    <mergeCell ref="AF3:AF4"/>
    <mergeCell ref="AG3:AG4"/>
    <mergeCell ref="AH3:AH4"/>
    <mergeCell ref="Y2:AB2"/>
    <mergeCell ref="Y3:Y4"/>
    <mergeCell ref="Z3:Z4"/>
    <mergeCell ref="AA3:AA4"/>
    <mergeCell ref="AB3:AB4"/>
    <mergeCell ref="U2:X2"/>
    <mergeCell ref="U3:U4"/>
    <mergeCell ref="V3:V4"/>
    <mergeCell ref="W3:W4"/>
    <mergeCell ref="B41:B42"/>
    <mergeCell ref="A41:A42"/>
    <mergeCell ref="C3:C4"/>
    <mergeCell ref="D3:D4"/>
    <mergeCell ref="A35:A36"/>
    <mergeCell ref="B37:B38"/>
    <mergeCell ref="A37:A38"/>
    <mergeCell ref="B39:B40"/>
    <mergeCell ref="A39:A40"/>
    <mergeCell ref="C29:C30"/>
    <mergeCell ref="C31:C32"/>
    <mergeCell ref="C33:C34"/>
    <mergeCell ref="C35:C36"/>
    <mergeCell ref="B35:B36"/>
    <mergeCell ref="A29:A30"/>
    <mergeCell ref="A7:A8"/>
    <mergeCell ref="B29:B30"/>
    <mergeCell ref="B31:B32"/>
    <mergeCell ref="A31:A32"/>
    <mergeCell ref="B33:B34"/>
    <mergeCell ref="A33:A34"/>
    <mergeCell ref="B25:B26"/>
    <mergeCell ref="A25:A26"/>
    <mergeCell ref="C25:C26"/>
    <mergeCell ref="A27:A28"/>
    <mergeCell ref="B27:B28"/>
    <mergeCell ref="C27:C28"/>
    <mergeCell ref="C21:C22"/>
    <mergeCell ref="B23:B24"/>
    <mergeCell ref="A23:A24"/>
    <mergeCell ref="C23:C24"/>
    <mergeCell ref="A21:A22"/>
    <mergeCell ref="B21:B22"/>
    <mergeCell ref="C13:C14"/>
    <mergeCell ref="A5:A6"/>
    <mergeCell ref="B5:B6"/>
    <mergeCell ref="B19:B20"/>
    <mergeCell ref="A19:A20"/>
    <mergeCell ref="C19:C20"/>
    <mergeCell ref="B7:B8"/>
    <mergeCell ref="C7:C8"/>
    <mergeCell ref="B9:B10"/>
    <mergeCell ref="C9:C10"/>
    <mergeCell ref="A9:A10"/>
    <mergeCell ref="C5:C6"/>
    <mergeCell ref="E3:E4"/>
    <mergeCell ref="F3:F4"/>
    <mergeCell ref="G3:G4"/>
    <mergeCell ref="A17:A18"/>
    <mergeCell ref="B17:B18"/>
    <mergeCell ref="C17:C18"/>
    <mergeCell ref="A3:A4"/>
    <mergeCell ref="B3:B4"/>
    <mergeCell ref="A15:A16"/>
    <mergeCell ref="B15:B16"/>
    <mergeCell ref="C15:C16"/>
    <mergeCell ref="A11:A12"/>
    <mergeCell ref="B11:B12"/>
    <mergeCell ref="C11:C12"/>
    <mergeCell ref="A13:A14"/>
    <mergeCell ref="B13:B14"/>
    <mergeCell ref="H3:H4"/>
    <mergeCell ref="I3:I4"/>
    <mergeCell ref="J3:J4"/>
    <mergeCell ref="K3:K4"/>
    <mergeCell ref="L3:L4"/>
    <mergeCell ref="AD3:AD4"/>
    <mergeCell ref="AM3:AM4"/>
    <mergeCell ref="AJ3:AJ4"/>
    <mergeCell ref="AN3:AN4"/>
    <mergeCell ref="E2:R2"/>
    <mergeCell ref="R3:R4"/>
    <mergeCell ref="S3:S4"/>
    <mergeCell ref="T3:T4"/>
    <mergeCell ref="X3:X4"/>
    <mergeCell ref="AC3:AC4"/>
    <mergeCell ref="M3:M4"/>
    <mergeCell ref="N3:N4"/>
    <mergeCell ref="O3:O4"/>
    <mergeCell ref="P3:P4"/>
    <mergeCell ref="Q3:Q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H10" sqref="H10"/>
    </sheetView>
  </sheetViews>
  <sheetFormatPr defaultRowHeight="15" x14ac:dyDescent="0.25"/>
  <cols>
    <col min="1" max="1" width="26" customWidth="1"/>
    <col min="2" max="2" width="14.42578125" customWidth="1"/>
    <col min="3" max="3" width="11.7109375" customWidth="1"/>
    <col min="4" max="4" width="10.85546875" customWidth="1"/>
    <col min="5" max="5" width="12.85546875" customWidth="1"/>
  </cols>
  <sheetData>
    <row r="1" spans="1:7" ht="31.5" thickTop="1" thickBot="1" x14ac:dyDescent="0.3">
      <c r="A1" s="21" t="s">
        <v>23</v>
      </c>
      <c r="B1" s="72" t="s">
        <v>13</v>
      </c>
      <c r="C1" s="21" t="s">
        <v>14</v>
      </c>
      <c r="D1" s="21" t="s">
        <v>28</v>
      </c>
      <c r="E1" s="21" t="s">
        <v>29</v>
      </c>
      <c r="F1" s="72" t="s">
        <v>15</v>
      </c>
      <c r="G1" s="45" t="s">
        <v>16</v>
      </c>
    </row>
    <row r="2" spans="1:7" ht="16.5" thickTop="1" thickBot="1" x14ac:dyDescent="0.3">
      <c r="A2" s="21" t="s">
        <v>73</v>
      </c>
      <c r="B2" s="21" t="s">
        <v>17</v>
      </c>
      <c r="C2" s="21" t="s">
        <v>18</v>
      </c>
      <c r="D2" s="21" t="s">
        <v>30</v>
      </c>
      <c r="E2" s="21" t="s">
        <v>31</v>
      </c>
      <c r="F2" s="21" t="s">
        <v>19</v>
      </c>
      <c r="G2" s="45" t="s">
        <v>19</v>
      </c>
    </row>
    <row r="3" spans="1:7" ht="15.75" thickTop="1" x14ac:dyDescent="0.25">
      <c r="A3" s="14">
        <v>3</v>
      </c>
      <c r="B3" s="15">
        <v>22</v>
      </c>
      <c r="C3" s="15">
        <f t="shared" ref="C3:C10" si="0">A3*B3*10</f>
        <v>660</v>
      </c>
      <c r="D3" s="15">
        <f>A3*B3*10*0.014*0.09</f>
        <v>0.83160000000000001</v>
      </c>
      <c r="E3" s="15">
        <f>A3*B3*0.9</f>
        <v>59.4</v>
      </c>
      <c r="F3" s="15"/>
      <c r="G3" s="46"/>
    </row>
    <row r="4" spans="1:7" x14ac:dyDescent="0.25">
      <c r="A4" s="16">
        <v>2.7</v>
      </c>
      <c r="B4" s="15">
        <v>10</v>
      </c>
      <c r="C4" s="17">
        <f t="shared" si="0"/>
        <v>270</v>
      </c>
      <c r="D4" s="17">
        <f t="shared" ref="D4:D10" si="1">A4*B4*10*0.014*0.09</f>
        <v>0.3402</v>
      </c>
      <c r="E4" s="17">
        <f t="shared" ref="E4:E10" si="2">A4*B4*0.9</f>
        <v>24.3</v>
      </c>
      <c r="F4" s="15"/>
      <c r="G4" s="46"/>
    </row>
    <row r="5" spans="1:7" x14ac:dyDescent="0.25">
      <c r="A5" s="16">
        <v>2.5</v>
      </c>
      <c r="B5" s="15">
        <v>10</v>
      </c>
      <c r="C5" s="15">
        <f t="shared" si="0"/>
        <v>250</v>
      </c>
      <c r="D5" s="15">
        <f t="shared" si="1"/>
        <v>0.315</v>
      </c>
      <c r="E5" s="30">
        <f t="shared" si="2"/>
        <v>22.5</v>
      </c>
      <c r="F5" s="15"/>
      <c r="G5" s="46"/>
    </row>
    <row r="6" spans="1:7" x14ac:dyDescent="0.25">
      <c r="A6" s="16">
        <v>2.4</v>
      </c>
      <c r="B6" s="15">
        <v>3</v>
      </c>
      <c r="C6" s="15">
        <f t="shared" si="0"/>
        <v>72</v>
      </c>
      <c r="D6" s="15">
        <f t="shared" si="1"/>
        <v>9.0719999999999995E-2</v>
      </c>
      <c r="E6" s="15">
        <f t="shared" si="2"/>
        <v>6.4799999999999995</v>
      </c>
      <c r="F6" s="15"/>
      <c r="G6" s="46"/>
    </row>
    <row r="7" spans="1:7" x14ac:dyDescent="0.25">
      <c r="A7" s="16">
        <v>2.2999999999999998</v>
      </c>
      <c r="B7" s="15">
        <v>1</v>
      </c>
      <c r="C7" s="15">
        <f t="shared" si="0"/>
        <v>23</v>
      </c>
      <c r="D7" s="15">
        <f t="shared" si="1"/>
        <v>2.8979999999999999E-2</v>
      </c>
      <c r="E7" s="15">
        <f t="shared" si="2"/>
        <v>2.0699999999999998</v>
      </c>
      <c r="F7" s="15"/>
      <c r="G7" s="46"/>
    </row>
    <row r="8" spans="1:7" x14ac:dyDescent="0.25">
      <c r="A8" s="16">
        <v>2.2000000000000002</v>
      </c>
      <c r="B8" s="15">
        <v>19</v>
      </c>
      <c r="C8" s="15">
        <f t="shared" si="0"/>
        <v>418.00000000000006</v>
      </c>
      <c r="D8" s="15">
        <f t="shared" si="1"/>
        <v>0.52668000000000004</v>
      </c>
      <c r="E8" s="15">
        <f t="shared" si="2"/>
        <v>37.620000000000005</v>
      </c>
      <c r="F8" s="15"/>
      <c r="G8" s="46"/>
    </row>
    <row r="9" spans="1:7" x14ac:dyDescent="0.25">
      <c r="A9" s="14">
        <v>2.1</v>
      </c>
      <c r="B9" s="15">
        <v>19</v>
      </c>
      <c r="C9" s="15">
        <f t="shared" si="0"/>
        <v>399</v>
      </c>
      <c r="D9" s="15">
        <f t="shared" si="1"/>
        <v>0.50273999999999996</v>
      </c>
      <c r="E9" s="15">
        <f t="shared" si="2"/>
        <v>35.909999999999997</v>
      </c>
      <c r="F9" s="15"/>
      <c r="G9" s="46"/>
    </row>
    <row r="10" spans="1:7" x14ac:dyDescent="0.25">
      <c r="A10" s="14">
        <v>2</v>
      </c>
      <c r="B10" s="15">
        <v>73</v>
      </c>
      <c r="C10" s="15">
        <f t="shared" si="0"/>
        <v>1460</v>
      </c>
      <c r="D10" s="15">
        <f t="shared" si="1"/>
        <v>1.8396000000000001</v>
      </c>
      <c r="E10" s="15">
        <f t="shared" si="2"/>
        <v>131.4</v>
      </c>
      <c r="F10" s="15"/>
      <c r="G10" s="46"/>
    </row>
    <row r="11" spans="1:7" x14ac:dyDescent="0.25">
      <c r="A11" s="22" t="s">
        <v>24</v>
      </c>
      <c r="B11" s="28">
        <f>B3+B4+B5+B6+B7+B8+B10+B9</f>
        <v>157</v>
      </c>
      <c r="C11" s="28">
        <f>SUM(C3:C10)</f>
        <v>3552</v>
      </c>
      <c r="D11" s="28">
        <f>SUM(D3:D10)</f>
        <v>4.4755199999999995</v>
      </c>
      <c r="E11" s="28">
        <f>SUM(E3:E10)</f>
        <v>319.68</v>
      </c>
      <c r="F11" s="23"/>
      <c r="G11" s="47">
        <f>SUM(G3:G10)</f>
        <v>0</v>
      </c>
    </row>
    <row r="12" spans="1:7" x14ac:dyDescent="0.25">
      <c r="A12" s="14">
        <v>1.8</v>
      </c>
      <c r="B12" s="15">
        <v>25</v>
      </c>
      <c r="C12" s="15">
        <f>A12*B12*10</f>
        <v>450</v>
      </c>
      <c r="D12" s="15">
        <f>A12*B12*10*0.014*0.09</f>
        <v>0.56699999999999995</v>
      </c>
      <c r="E12" s="15">
        <f>A12*B12*0.9</f>
        <v>40.5</v>
      </c>
      <c r="F12" s="15"/>
      <c r="G12" s="46"/>
    </row>
    <row r="13" spans="1:7" x14ac:dyDescent="0.25">
      <c r="A13" s="16">
        <v>1.5</v>
      </c>
      <c r="B13" s="15">
        <v>16</v>
      </c>
      <c r="C13" s="15">
        <f>A13*B13*10</f>
        <v>240</v>
      </c>
      <c r="D13" s="15">
        <f>A13*B13*10*0.014*0.09</f>
        <v>0.3024</v>
      </c>
      <c r="E13" s="15">
        <f>A13*B13*0.9</f>
        <v>21.6</v>
      </c>
      <c r="F13" s="15"/>
      <c r="G13" s="46"/>
    </row>
    <row r="14" spans="1:7" x14ac:dyDescent="0.25">
      <c r="A14" s="14">
        <v>1.2</v>
      </c>
      <c r="B14" s="15">
        <v>16</v>
      </c>
      <c r="C14" s="15">
        <f>A14*B14*10</f>
        <v>192</v>
      </c>
      <c r="D14" s="15">
        <f>A14*B14*10*0.014*0.09</f>
        <v>0.24192</v>
      </c>
      <c r="E14" s="15">
        <f>A14*B14*0.9</f>
        <v>17.28</v>
      </c>
      <c r="F14" s="15"/>
      <c r="G14" s="46"/>
    </row>
    <row r="15" spans="1:7" x14ac:dyDescent="0.25">
      <c r="A15" s="14">
        <v>1</v>
      </c>
      <c r="B15" s="15">
        <v>18</v>
      </c>
      <c r="C15" s="15">
        <f>A15*B15*10</f>
        <v>180</v>
      </c>
      <c r="D15" s="15">
        <f>A15*B15*10*0.014*0.09</f>
        <v>0.2268</v>
      </c>
      <c r="E15" s="15">
        <f>A15*B15*0.9</f>
        <v>16.2</v>
      </c>
      <c r="F15" s="15"/>
      <c r="G15" s="46"/>
    </row>
    <row r="16" spans="1:7" x14ac:dyDescent="0.25">
      <c r="A16" s="22" t="s">
        <v>25</v>
      </c>
      <c r="B16" s="23">
        <f>SUM(B12:B15)</f>
        <v>75</v>
      </c>
      <c r="C16" s="23">
        <f>SUM(C12:C15)</f>
        <v>1062</v>
      </c>
      <c r="D16" s="23">
        <f>SUM(D12:D15)</f>
        <v>1.33812</v>
      </c>
      <c r="E16" s="23">
        <f>SUM(E12:E15)</f>
        <v>95.58</v>
      </c>
      <c r="F16" s="23"/>
      <c r="G16" s="47">
        <f>SUM(G12:G15)</f>
        <v>0</v>
      </c>
    </row>
    <row r="17" spans="1:7" ht="21.75" thickBot="1" x14ac:dyDescent="0.3">
      <c r="A17" s="18" t="s">
        <v>26</v>
      </c>
      <c r="B17" s="19">
        <f>B16+B11</f>
        <v>232</v>
      </c>
      <c r="C17" s="19">
        <f>C16+C11</f>
        <v>4614</v>
      </c>
      <c r="D17" s="19">
        <f>D16+D11</f>
        <v>5.8136399999999995</v>
      </c>
      <c r="E17" s="19">
        <f>E16+E11</f>
        <v>415.26</v>
      </c>
      <c r="F17" s="24"/>
      <c r="G17" s="48">
        <f>G16+G11</f>
        <v>0</v>
      </c>
    </row>
    <row r="18" spans="1:7" ht="16.5" thickTop="1" thickBot="1" x14ac:dyDescent="0.3">
      <c r="A18" s="21" t="s">
        <v>21</v>
      </c>
      <c r="B18" s="21" t="s">
        <v>13</v>
      </c>
      <c r="C18" s="21" t="s">
        <v>14</v>
      </c>
      <c r="D18" s="21" t="s">
        <v>30</v>
      </c>
      <c r="E18" s="21" t="s">
        <v>31</v>
      </c>
      <c r="F18" s="21" t="s">
        <v>15</v>
      </c>
      <c r="G18" s="45" t="s">
        <v>16</v>
      </c>
    </row>
    <row r="19" spans="1:7" ht="15.75" thickTop="1" x14ac:dyDescent="0.25">
      <c r="A19" s="14">
        <v>3</v>
      </c>
      <c r="B19" s="15">
        <v>0</v>
      </c>
      <c r="C19" s="15">
        <f t="shared" ref="C19:C26" si="3">A19*B19*10</f>
        <v>0</v>
      </c>
      <c r="D19" s="15">
        <f t="shared" ref="D19:D26" si="4">A19*B19*10*0.014*0.09</f>
        <v>0</v>
      </c>
      <c r="E19" s="15">
        <f t="shared" ref="E19:E26" si="5">A19*B19*0.9</f>
        <v>0</v>
      </c>
      <c r="F19" s="15"/>
      <c r="G19" s="46"/>
    </row>
    <row r="20" spans="1:7" x14ac:dyDescent="0.25">
      <c r="A20" s="16">
        <v>2.7</v>
      </c>
      <c r="B20" s="15">
        <v>0</v>
      </c>
      <c r="C20" s="15">
        <f t="shared" si="3"/>
        <v>0</v>
      </c>
      <c r="D20" s="15">
        <f t="shared" si="4"/>
        <v>0</v>
      </c>
      <c r="E20" s="15">
        <f t="shared" si="5"/>
        <v>0</v>
      </c>
      <c r="F20" s="15"/>
      <c r="G20" s="46"/>
    </row>
    <row r="21" spans="1:7" x14ac:dyDescent="0.25">
      <c r="A21" s="16">
        <v>2.5</v>
      </c>
      <c r="B21" s="15">
        <v>13</v>
      </c>
      <c r="C21" s="15">
        <f t="shared" si="3"/>
        <v>325</v>
      </c>
      <c r="D21" s="15">
        <f t="shared" si="4"/>
        <v>0.40949999999999998</v>
      </c>
      <c r="E21" s="15">
        <f t="shared" si="5"/>
        <v>29.25</v>
      </c>
      <c r="F21" s="15"/>
      <c r="G21" s="46"/>
    </row>
    <row r="22" spans="1:7" x14ac:dyDescent="0.25">
      <c r="A22" s="16">
        <v>2.4</v>
      </c>
      <c r="B22" s="15">
        <v>0</v>
      </c>
      <c r="C22" s="15">
        <f t="shared" si="3"/>
        <v>0</v>
      </c>
      <c r="D22" s="15">
        <f t="shared" si="4"/>
        <v>0</v>
      </c>
      <c r="E22" s="15">
        <f t="shared" si="5"/>
        <v>0</v>
      </c>
      <c r="F22" s="15"/>
      <c r="G22" s="46"/>
    </row>
    <row r="23" spans="1:7" x14ac:dyDescent="0.25">
      <c r="A23" s="16">
        <v>2.2999999999999998</v>
      </c>
      <c r="B23" s="15">
        <v>3</v>
      </c>
      <c r="C23" s="15">
        <f t="shared" si="3"/>
        <v>69</v>
      </c>
      <c r="D23" s="15">
        <f t="shared" si="4"/>
        <v>8.693999999999999E-2</v>
      </c>
      <c r="E23" s="15">
        <f t="shared" si="5"/>
        <v>6.21</v>
      </c>
      <c r="F23" s="15"/>
      <c r="G23" s="46"/>
    </row>
    <row r="24" spans="1:7" x14ac:dyDescent="0.25">
      <c r="A24" s="16">
        <v>2.2000000000000002</v>
      </c>
      <c r="B24" s="15">
        <v>23</v>
      </c>
      <c r="C24" s="15">
        <f t="shared" si="3"/>
        <v>506</v>
      </c>
      <c r="D24" s="15">
        <f t="shared" si="4"/>
        <v>0.63756000000000002</v>
      </c>
      <c r="E24" s="15">
        <f t="shared" si="5"/>
        <v>45.54</v>
      </c>
      <c r="F24" s="15"/>
      <c r="G24" s="46"/>
    </row>
    <row r="25" spans="1:7" x14ac:dyDescent="0.25">
      <c r="A25" s="14">
        <v>2.1</v>
      </c>
      <c r="B25" s="15">
        <v>21</v>
      </c>
      <c r="C25" s="15">
        <f t="shared" si="3"/>
        <v>441</v>
      </c>
      <c r="D25" s="15">
        <f t="shared" si="4"/>
        <v>0.55566000000000004</v>
      </c>
      <c r="E25" s="15">
        <f t="shared" si="5"/>
        <v>39.690000000000005</v>
      </c>
      <c r="F25" s="15"/>
      <c r="G25" s="46"/>
    </row>
    <row r="26" spans="1:7" x14ac:dyDescent="0.25">
      <c r="A26" s="14">
        <v>2</v>
      </c>
      <c r="B26" s="15">
        <v>49</v>
      </c>
      <c r="C26" s="15">
        <f t="shared" si="3"/>
        <v>980</v>
      </c>
      <c r="D26" s="15">
        <f t="shared" si="4"/>
        <v>1.2348000000000001</v>
      </c>
      <c r="E26" s="15">
        <f t="shared" si="5"/>
        <v>88.2</v>
      </c>
      <c r="F26" s="15"/>
      <c r="G26" s="46"/>
    </row>
    <row r="27" spans="1:7" x14ac:dyDescent="0.25">
      <c r="A27" s="25" t="s">
        <v>24</v>
      </c>
      <c r="B27" s="29">
        <f>SUM(B19:B26)</f>
        <v>109</v>
      </c>
      <c r="C27" s="29">
        <f>SUM(C19:C26)</f>
        <v>2321</v>
      </c>
      <c r="D27" s="29">
        <f>SUM(D19:D26)</f>
        <v>2.9244599999999998</v>
      </c>
      <c r="E27" s="29">
        <f>SUM(E19:E26)</f>
        <v>208.89</v>
      </c>
      <c r="F27" s="26"/>
      <c r="G27" s="49">
        <f>SUM(G19:G26)</f>
        <v>0</v>
      </c>
    </row>
    <row r="28" spans="1:7" x14ac:dyDescent="0.25">
      <c r="A28" s="14">
        <v>1.8</v>
      </c>
      <c r="B28" s="15">
        <v>18</v>
      </c>
      <c r="C28" s="15">
        <f>A28*B28*10</f>
        <v>324</v>
      </c>
      <c r="D28" s="15">
        <f>A28*B28*10*0.014*0.09</f>
        <v>0.40824000000000005</v>
      </c>
      <c r="E28" s="15">
        <f>A28*B28*0.9</f>
        <v>29.16</v>
      </c>
      <c r="F28" s="15"/>
      <c r="G28" s="46"/>
    </row>
    <row r="29" spans="1:7" x14ac:dyDescent="0.25">
      <c r="A29" s="16">
        <v>1.5</v>
      </c>
      <c r="B29" s="17">
        <v>14</v>
      </c>
      <c r="C29" s="15">
        <f>A29*B29*10</f>
        <v>210</v>
      </c>
      <c r="D29" s="15">
        <f>A29*B29*10*0.014*0.09</f>
        <v>0.2646</v>
      </c>
      <c r="E29" s="15">
        <f>A29*B29*0.9</f>
        <v>18.900000000000002</v>
      </c>
      <c r="F29" s="15"/>
      <c r="G29" s="46"/>
    </row>
    <row r="30" spans="1:7" x14ac:dyDescent="0.25">
      <c r="A30" s="14">
        <v>1.2</v>
      </c>
      <c r="B30" s="15">
        <v>12</v>
      </c>
      <c r="C30" s="15">
        <f>A30*B30*10</f>
        <v>144</v>
      </c>
      <c r="D30" s="15">
        <f>A30*B30*10*0.014*0.09</f>
        <v>0.18143999999999999</v>
      </c>
      <c r="E30" s="15">
        <f>A30*B30*0.9</f>
        <v>12.959999999999999</v>
      </c>
      <c r="F30" s="15"/>
      <c r="G30" s="46"/>
    </row>
    <row r="31" spans="1:7" x14ac:dyDescent="0.25">
      <c r="A31" s="14">
        <v>1</v>
      </c>
      <c r="B31" s="15">
        <v>11</v>
      </c>
      <c r="C31" s="15">
        <f>A31*B31*10</f>
        <v>110</v>
      </c>
      <c r="D31" s="15">
        <f>A31*B31*10*0.014*0.09</f>
        <v>0.1386</v>
      </c>
      <c r="E31" s="15">
        <f>A31*B31*0.9</f>
        <v>9.9</v>
      </c>
      <c r="F31" s="15"/>
      <c r="G31" s="46"/>
    </row>
    <row r="32" spans="1:7" x14ac:dyDescent="0.25">
      <c r="A32" s="25" t="s">
        <v>25</v>
      </c>
      <c r="B32" s="26">
        <f>SUM(B28:B31)</f>
        <v>55</v>
      </c>
      <c r="C32" s="26">
        <f>SUM(C28:C31)</f>
        <v>788</v>
      </c>
      <c r="D32" s="26">
        <f>SUM(D28:D31)</f>
        <v>0.99288000000000021</v>
      </c>
      <c r="E32" s="26">
        <f>SUM(E28:E31)</f>
        <v>70.92</v>
      </c>
      <c r="F32" s="26"/>
      <c r="G32" s="49">
        <f>SUM(G28:G31)</f>
        <v>0</v>
      </c>
    </row>
    <row r="33" spans="1:7" ht="21" x14ac:dyDescent="0.25">
      <c r="A33" s="18" t="s">
        <v>27</v>
      </c>
      <c r="B33" s="19">
        <f>B27+B32</f>
        <v>164</v>
      </c>
      <c r="C33" s="19">
        <f>C32+C27</f>
        <v>3109</v>
      </c>
      <c r="D33" s="19">
        <f>D32+D27</f>
        <v>3.9173400000000003</v>
      </c>
      <c r="E33" s="19">
        <f>E32+E27</f>
        <v>279.81</v>
      </c>
      <c r="F33" s="24"/>
      <c r="G33" s="48">
        <f>G32+G27</f>
        <v>0</v>
      </c>
    </row>
    <row r="34" spans="1:7" ht="15.75" thickBot="1" x14ac:dyDescent="0.3">
      <c r="A34" s="20" t="s">
        <v>22</v>
      </c>
      <c r="B34" s="27">
        <f>B33+B17</f>
        <v>396</v>
      </c>
      <c r="C34" s="27">
        <f>C33+C17</f>
        <v>7723</v>
      </c>
      <c r="D34" s="27">
        <f>D33+D17</f>
        <v>9.7309799999999989</v>
      </c>
      <c r="E34" s="27">
        <f>E33+E17</f>
        <v>695.06999999999994</v>
      </c>
      <c r="F34" s="20"/>
      <c r="G34" s="20">
        <f>G33+G17</f>
        <v>0</v>
      </c>
    </row>
    <row r="35" spans="1:7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6" tint="0.39997558519241921"/>
  </sheetPr>
  <dimension ref="A2:V423"/>
  <sheetViews>
    <sheetView zoomScale="70" zoomScaleNormal="70" workbookViewId="0">
      <selection activeCell="A3" sqref="A3:G36"/>
    </sheetView>
  </sheetViews>
  <sheetFormatPr defaultRowHeight="12.75" x14ac:dyDescent="0.2"/>
  <cols>
    <col min="1" max="1" width="33.140625" style="13" customWidth="1"/>
    <col min="2" max="2" width="14.85546875" style="13" customWidth="1"/>
    <col min="3" max="3" width="11.85546875" style="13" customWidth="1"/>
    <col min="4" max="4" width="16.28515625" style="13" customWidth="1"/>
    <col min="5" max="5" width="11.85546875" style="13" customWidth="1"/>
    <col min="6" max="6" width="12.42578125" style="13" customWidth="1"/>
    <col min="7" max="7" width="9.140625" style="13"/>
    <col min="8" max="8" width="9.140625" style="64"/>
    <col min="9" max="9" width="31.5703125" style="13" customWidth="1"/>
    <col min="10" max="10" width="15.28515625" style="13" customWidth="1"/>
    <col min="11" max="11" width="9.140625" style="13"/>
    <col min="12" max="12" width="12" style="13" customWidth="1"/>
    <col min="13" max="13" width="12.42578125" style="13" customWidth="1"/>
    <col min="14" max="14" width="16.85546875" style="13" customWidth="1"/>
    <col min="15" max="16" width="9.140625" style="13"/>
    <col min="17" max="17" width="30.140625" style="13" customWidth="1"/>
    <col min="18" max="18" width="11.28515625" style="13" customWidth="1"/>
    <col min="19" max="19" width="11.5703125" style="13" customWidth="1"/>
    <col min="20" max="16384" width="9.140625" style="13"/>
  </cols>
  <sheetData>
    <row r="2" spans="1:21" ht="13.5" thickBot="1" x14ac:dyDescent="0.25">
      <c r="A2" s="13" t="s">
        <v>32</v>
      </c>
      <c r="I2" s="31" t="s">
        <v>33</v>
      </c>
      <c r="Q2" s="13" t="s">
        <v>54</v>
      </c>
    </row>
    <row r="3" spans="1:21" ht="31.5" thickTop="1" thickBot="1" x14ac:dyDescent="0.25">
      <c r="A3" s="21" t="s">
        <v>23</v>
      </c>
      <c r="B3" s="72" t="s">
        <v>13</v>
      </c>
      <c r="C3" s="21" t="s">
        <v>14</v>
      </c>
      <c r="D3" s="21" t="s">
        <v>28</v>
      </c>
      <c r="E3" s="21" t="s">
        <v>29</v>
      </c>
      <c r="F3" s="72" t="s">
        <v>15</v>
      </c>
      <c r="G3" s="45" t="s">
        <v>16</v>
      </c>
      <c r="H3" s="65"/>
      <c r="I3" s="53" t="s">
        <v>23</v>
      </c>
      <c r="J3" s="21" t="s">
        <v>13</v>
      </c>
      <c r="K3" s="21" t="s">
        <v>14</v>
      </c>
      <c r="L3" s="21" t="s">
        <v>28</v>
      </c>
      <c r="M3" s="21" t="s">
        <v>29</v>
      </c>
      <c r="N3" s="21" t="s">
        <v>15</v>
      </c>
      <c r="O3" s="21" t="s">
        <v>16</v>
      </c>
      <c r="Q3" s="76" t="s">
        <v>23</v>
      </c>
      <c r="R3" s="77" t="s">
        <v>13</v>
      </c>
      <c r="S3" s="76" t="s">
        <v>14</v>
      </c>
      <c r="T3" s="77" t="s">
        <v>15</v>
      </c>
      <c r="U3" s="76" t="s">
        <v>16</v>
      </c>
    </row>
    <row r="4" spans="1:21" ht="16.5" thickTop="1" thickBot="1" x14ac:dyDescent="0.25">
      <c r="A4" s="21" t="s">
        <v>73</v>
      </c>
      <c r="B4" s="21" t="s">
        <v>17</v>
      </c>
      <c r="C4" s="21" t="s">
        <v>18</v>
      </c>
      <c r="D4" s="21" t="s">
        <v>30</v>
      </c>
      <c r="E4" s="21" t="s">
        <v>31</v>
      </c>
      <c r="F4" s="21" t="s">
        <v>19</v>
      </c>
      <c r="G4" s="45" t="s">
        <v>19</v>
      </c>
      <c r="H4" s="65"/>
      <c r="I4" s="53" t="s">
        <v>73</v>
      </c>
      <c r="J4" s="21" t="s">
        <v>17</v>
      </c>
      <c r="K4" s="21" t="s">
        <v>18</v>
      </c>
      <c r="L4" s="21" t="s">
        <v>30</v>
      </c>
      <c r="M4" s="21" t="s">
        <v>31</v>
      </c>
      <c r="N4" s="21" t="s">
        <v>19</v>
      </c>
      <c r="O4" s="21" t="s">
        <v>19</v>
      </c>
      <c r="Q4" s="76" t="s">
        <v>51</v>
      </c>
      <c r="R4" s="76" t="s">
        <v>17</v>
      </c>
      <c r="S4" s="76" t="s">
        <v>18</v>
      </c>
      <c r="T4" s="76" t="s">
        <v>19</v>
      </c>
      <c r="U4" s="76" t="s">
        <v>19</v>
      </c>
    </row>
    <row r="5" spans="1:21" ht="15.75" thickTop="1" x14ac:dyDescent="0.25">
      <c r="A5" s="14">
        <v>3</v>
      </c>
      <c r="B5" s="15">
        <v>22</v>
      </c>
      <c r="C5" s="15">
        <f t="shared" ref="C5:C12" si="0">A5*B5*10</f>
        <v>660</v>
      </c>
      <c r="D5" s="15">
        <f>A5*B5*10*0.014*0.09</f>
        <v>0.83160000000000001</v>
      </c>
      <c r="E5" s="15">
        <f>A5*B5*0.9</f>
        <v>59.4</v>
      </c>
      <c r="F5" s="15"/>
      <c r="G5" s="46"/>
      <c r="H5" s="66"/>
      <c r="I5" s="54">
        <v>3</v>
      </c>
      <c r="J5" s="30">
        <v>7</v>
      </c>
      <c r="K5" s="30">
        <f t="shared" ref="K5:K12" si="1">I5*J5*10</f>
        <v>210</v>
      </c>
      <c r="L5" s="30">
        <f>I5*J5*10*0.014*0.09</f>
        <v>0.2646</v>
      </c>
      <c r="M5" s="30">
        <f>I5*J5*0.9</f>
        <v>18.900000000000002</v>
      </c>
      <c r="N5" s="30"/>
      <c r="O5" s="30"/>
      <c r="Q5" s="80" t="s">
        <v>50</v>
      </c>
      <c r="R5" s="80"/>
      <c r="S5" s="80"/>
      <c r="T5" s="80"/>
      <c r="U5" s="80"/>
    </row>
    <row r="6" spans="1:21" ht="15" x14ac:dyDescent="0.25">
      <c r="A6" s="16">
        <v>2.7</v>
      </c>
      <c r="B6" s="15">
        <v>10</v>
      </c>
      <c r="C6" s="17">
        <f t="shared" si="0"/>
        <v>270</v>
      </c>
      <c r="D6" s="17">
        <f t="shared" ref="D6:D12" si="2">A6*B6*10*0.014*0.09</f>
        <v>0.3402</v>
      </c>
      <c r="E6" s="17">
        <f t="shared" ref="E6:E12" si="3">A6*B6*0.9</f>
        <v>24.3</v>
      </c>
      <c r="F6" s="15"/>
      <c r="G6" s="46"/>
      <c r="H6" s="66"/>
      <c r="I6" s="55">
        <v>2.7</v>
      </c>
      <c r="J6" s="30">
        <v>14</v>
      </c>
      <c r="K6" s="34">
        <f t="shared" si="1"/>
        <v>378.00000000000006</v>
      </c>
      <c r="L6" s="34">
        <f t="shared" ref="L6:L12" si="4">I6*J6*10*0.014*0.09</f>
        <v>0.47628000000000004</v>
      </c>
      <c r="M6" s="34">
        <f t="shared" ref="M6:M12" si="5">I6*J6*0.9</f>
        <v>34.020000000000003</v>
      </c>
      <c r="N6" s="30"/>
      <c r="O6" s="30"/>
      <c r="Q6" s="81">
        <v>3</v>
      </c>
      <c r="R6" s="80">
        <v>14</v>
      </c>
      <c r="S6" s="81">
        <f>Q6*R6*20</f>
        <v>840</v>
      </c>
      <c r="T6" s="80"/>
      <c r="U6" s="80"/>
    </row>
    <row r="7" spans="1:21" ht="15" x14ac:dyDescent="0.25">
      <c r="A7" s="16">
        <v>2.5</v>
      </c>
      <c r="B7" s="15">
        <v>10</v>
      </c>
      <c r="C7" s="15">
        <f t="shared" si="0"/>
        <v>250</v>
      </c>
      <c r="D7" s="15">
        <f t="shared" si="2"/>
        <v>0.315</v>
      </c>
      <c r="E7" s="30">
        <f t="shared" si="3"/>
        <v>22.5</v>
      </c>
      <c r="F7" s="15"/>
      <c r="G7" s="46"/>
      <c r="H7" s="66"/>
      <c r="I7" s="55">
        <v>2.5</v>
      </c>
      <c r="J7" s="30">
        <v>11</v>
      </c>
      <c r="K7" s="30">
        <f t="shared" si="1"/>
        <v>275</v>
      </c>
      <c r="L7" s="30">
        <f t="shared" si="4"/>
        <v>0.34649999999999997</v>
      </c>
      <c r="M7" s="30">
        <f t="shared" si="5"/>
        <v>24.75</v>
      </c>
      <c r="N7" s="30"/>
      <c r="O7" s="30"/>
      <c r="Q7" s="81">
        <v>2.5</v>
      </c>
      <c r="R7" s="80">
        <v>10</v>
      </c>
      <c r="S7" s="80">
        <f t="shared" ref="S7:S9" si="6">Q7*R7*20</f>
        <v>500</v>
      </c>
      <c r="T7" s="80"/>
      <c r="U7" s="80"/>
    </row>
    <row r="8" spans="1:21" ht="15" x14ac:dyDescent="0.25">
      <c r="A8" s="16">
        <v>2.4</v>
      </c>
      <c r="B8" s="15">
        <v>3</v>
      </c>
      <c r="C8" s="15">
        <f t="shared" si="0"/>
        <v>72</v>
      </c>
      <c r="D8" s="15">
        <f t="shared" si="2"/>
        <v>9.0719999999999995E-2</v>
      </c>
      <c r="E8" s="15">
        <f t="shared" si="3"/>
        <v>6.4799999999999995</v>
      </c>
      <c r="F8" s="15"/>
      <c r="G8" s="46"/>
      <c r="H8" s="66"/>
      <c r="I8" s="55">
        <v>2.4</v>
      </c>
      <c r="J8" s="30">
        <v>6</v>
      </c>
      <c r="K8" s="30">
        <f t="shared" si="1"/>
        <v>144</v>
      </c>
      <c r="L8" s="30">
        <f t="shared" si="4"/>
        <v>0.18143999999999999</v>
      </c>
      <c r="M8" s="30">
        <f t="shared" si="5"/>
        <v>12.959999999999999</v>
      </c>
      <c r="N8" s="30"/>
      <c r="O8" s="30"/>
      <c r="Q8" s="81">
        <v>2.2000000000000002</v>
      </c>
      <c r="R8" s="80">
        <v>6</v>
      </c>
      <c r="S8" s="80">
        <f t="shared" si="6"/>
        <v>264</v>
      </c>
      <c r="T8" s="80"/>
      <c r="U8" s="80"/>
    </row>
    <row r="9" spans="1:21" ht="15" x14ac:dyDescent="0.25">
      <c r="A9" s="16">
        <v>2.2999999999999998</v>
      </c>
      <c r="B9" s="15">
        <v>1</v>
      </c>
      <c r="C9" s="15">
        <f t="shared" si="0"/>
        <v>23</v>
      </c>
      <c r="D9" s="15">
        <f t="shared" si="2"/>
        <v>2.8979999999999999E-2</v>
      </c>
      <c r="E9" s="15">
        <f t="shared" si="3"/>
        <v>2.0699999999999998</v>
      </c>
      <c r="F9" s="15"/>
      <c r="G9" s="46"/>
      <c r="H9" s="66"/>
      <c r="I9" s="55">
        <v>2.2999999999999998</v>
      </c>
      <c r="J9" s="30">
        <v>4</v>
      </c>
      <c r="K9" s="30">
        <f t="shared" si="1"/>
        <v>92</v>
      </c>
      <c r="L9" s="30">
        <f t="shared" si="4"/>
        <v>0.11592</v>
      </c>
      <c r="M9" s="30">
        <f t="shared" si="5"/>
        <v>8.2799999999999994</v>
      </c>
      <c r="N9" s="30"/>
      <c r="O9" s="30"/>
      <c r="Q9" s="81">
        <v>2</v>
      </c>
      <c r="R9" s="80">
        <v>4</v>
      </c>
      <c r="S9" s="80">
        <f t="shared" si="6"/>
        <v>160</v>
      </c>
      <c r="T9" s="80"/>
      <c r="U9" s="80"/>
    </row>
    <row r="10" spans="1:21" ht="15" x14ac:dyDescent="0.25">
      <c r="A10" s="16">
        <v>2.2000000000000002</v>
      </c>
      <c r="B10" s="15">
        <v>19</v>
      </c>
      <c r="C10" s="15">
        <f t="shared" si="0"/>
        <v>418.00000000000006</v>
      </c>
      <c r="D10" s="15">
        <f t="shared" si="2"/>
        <v>0.52668000000000004</v>
      </c>
      <c r="E10" s="15">
        <f t="shared" si="3"/>
        <v>37.620000000000005</v>
      </c>
      <c r="F10" s="15"/>
      <c r="G10" s="46"/>
      <c r="H10" s="66"/>
      <c r="I10" s="55">
        <v>2.2000000000000002</v>
      </c>
      <c r="J10" s="30">
        <v>7</v>
      </c>
      <c r="K10" s="30">
        <f t="shared" si="1"/>
        <v>154.00000000000003</v>
      </c>
      <c r="L10" s="30">
        <f t="shared" si="4"/>
        <v>0.19404000000000005</v>
      </c>
      <c r="M10" s="30">
        <f t="shared" si="5"/>
        <v>13.860000000000003</v>
      </c>
      <c r="N10" s="30"/>
      <c r="O10" s="30"/>
      <c r="Q10" s="78" t="s">
        <v>52</v>
      </c>
      <c r="R10" s="76"/>
      <c r="S10" s="76"/>
      <c r="T10" s="76"/>
      <c r="U10" s="76"/>
    </row>
    <row r="11" spans="1:21" ht="15" x14ac:dyDescent="0.25">
      <c r="A11" s="14">
        <v>2.1</v>
      </c>
      <c r="B11" s="15">
        <v>19</v>
      </c>
      <c r="C11" s="15">
        <f t="shared" si="0"/>
        <v>399</v>
      </c>
      <c r="D11" s="15">
        <f t="shared" si="2"/>
        <v>0.50273999999999996</v>
      </c>
      <c r="E11" s="15">
        <f t="shared" si="3"/>
        <v>35.909999999999997</v>
      </c>
      <c r="F11" s="15"/>
      <c r="G11" s="46"/>
      <c r="H11" s="66"/>
      <c r="I11" s="54">
        <v>2.1</v>
      </c>
      <c r="J11" s="30">
        <v>11</v>
      </c>
      <c r="K11" s="30">
        <f t="shared" si="1"/>
        <v>231</v>
      </c>
      <c r="L11" s="30">
        <f t="shared" si="4"/>
        <v>0.29105999999999999</v>
      </c>
      <c r="M11" s="30">
        <f t="shared" si="5"/>
        <v>20.790000000000003</v>
      </c>
      <c r="N11" s="30"/>
      <c r="O11" s="30"/>
      <c r="Q11" s="81">
        <v>3</v>
      </c>
      <c r="R11" s="80">
        <v>14</v>
      </c>
      <c r="S11" s="81">
        <f>Q11*R11*20</f>
        <v>840</v>
      </c>
      <c r="T11" s="80"/>
      <c r="U11" s="80"/>
    </row>
    <row r="12" spans="1:21" ht="15" x14ac:dyDescent="0.25">
      <c r="A12" s="14">
        <v>2</v>
      </c>
      <c r="B12" s="15">
        <v>73</v>
      </c>
      <c r="C12" s="15">
        <f t="shared" si="0"/>
        <v>1460</v>
      </c>
      <c r="D12" s="15">
        <f t="shared" si="2"/>
        <v>1.8396000000000001</v>
      </c>
      <c r="E12" s="15">
        <f t="shared" si="3"/>
        <v>131.4</v>
      </c>
      <c r="F12" s="15"/>
      <c r="G12" s="46"/>
      <c r="H12" s="66"/>
      <c r="I12" s="54">
        <v>2</v>
      </c>
      <c r="J12" s="30">
        <v>79</v>
      </c>
      <c r="K12" s="30">
        <f t="shared" si="1"/>
        <v>1580</v>
      </c>
      <c r="L12" s="30">
        <f t="shared" si="4"/>
        <v>1.9908000000000001</v>
      </c>
      <c r="M12" s="30">
        <f t="shared" si="5"/>
        <v>142.20000000000002</v>
      </c>
      <c r="N12" s="30"/>
      <c r="O12" s="30"/>
      <c r="Q12" s="81">
        <v>2.5</v>
      </c>
      <c r="R12" s="80">
        <v>10</v>
      </c>
      <c r="S12" s="80">
        <f t="shared" ref="S12:S14" si="7">Q12*R12*20</f>
        <v>500</v>
      </c>
      <c r="T12" s="80"/>
      <c r="U12" s="80"/>
    </row>
    <row r="13" spans="1:21" ht="15" x14ac:dyDescent="0.25">
      <c r="A13" s="22" t="s">
        <v>24</v>
      </c>
      <c r="B13" s="28">
        <f>B5+B6+B7+B8+B9+B10+B12+B11</f>
        <v>157</v>
      </c>
      <c r="C13" s="28">
        <f>SUM(C5:C12)</f>
        <v>3552</v>
      </c>
      <c r="D13" s="28">
        <f>SUM(D5:D12)</f>
        <v>4.4755199999999995</v>
      </c>
      <c r="E13" s="28">
        <f>SUM(E5:E12)</f>
        <v>319.68</v>
      </c>
      <c r="F13" s="23"/>
      <c r="G13" s="47">
        <f>SUM(G5:G12)</f>
        <v>0</v>
      </c>
      <c r="H13" s="67"/>
      <c r="I13" s="56" t="s">
        <v>24</v>
      </c>
      <c r="J13" s="28">
        <f>J5+J6+J7+J8+J9+J10+J12+J11</f>
        <v>139</v>
      </c>
      <c r="K13" s="28">
        <f>SUM(K5:K12)</f>
        <v>3064</v>
      </c>
      <c r="L13" s="28">
        <f>SUM(L5:L12)</f>
        <v>3.8606400000000001</v>
      </c>
      <c r="M13" s="28">
        <f>SUM(M5:M12)</f>
        <v>275.76</v>
      </c>
      <c r="N13" s="23"/>
      <c r="O13" s="23">
        <f>SUM(O5:O12)</f>
        <v>0</v>
      </c>
      <c r="Q13" s="81">
        <v>2.2000000000000002</v>
      </c>
      <c r="R13" s="80">
        <v>6</v>
      </c>
      <c r="S13" s="80">
        <f t="shared" si="7"/>
        <v>264</v>
      </c>
      <c r="T13" s="80"/>
      <c r="U13" s="80"/>
    </row>
    <row r="14" spans="1:21" ht="15" x14ac:dyDescent="0.25">
      <c r="A14" s="14">
        <v>1.8</v>
      </c>
      <c r="B14" s="15">
        <v>25</v>
      </c>
      <c r="C14" s="15">
        <f>A14*B14*10</f>
        <v>450</v>
      </c>
      <c r="D14" s="15">
        <f>A14*B14*10*0.014*0.09</f>
        <v>0.56699999999999995</v>
      </c>
      <c r="E14" s="15">
        <f>A14*B14*0.9</f>
        <v>40.5</v>
      </c>
      <c r="F14" s="15"/>
      <c r="G14" s="46"/>
      <c r="H14" s="66"/>
      <c r="I14" s="57">
        <v>1.9</v>
      </c>
      <c r="J14" s="36">
        <v>11</v>
      </c>
      <c r="K14" s="36">
        <f>I14*J14*10</f>
        <v>209</v>
      </c>
      <c r="L14" s="36">
        <f>I14*J14*10*0.014*0.09</f>
        <v>0.26334000000000002</v>
      </c>
      <c r="M14" s="36">
        <f>I14*J14*0.9</f>
        <v>18.809999999999999</v>
      </c>
      <c r="N14" s="36"/>
      <c r="O14" s="36"/>
      <c r="Q14" s="81">
        <v>2</v>
      </c>
      <c r="R14" s="80">
        <v>4</v>
      </c>
      <c r="S14" s="80">
        <f t="shared" si="7"/>
        <v>160</v>
      </c>
      <c r="T14" s="80"/>
      <c r="U14" s="80"/>
    </row>
    <row r="15" spans="1:21" ht="15" x14ac:dyDescent="0.25">
      <c r="A15" s="16">
        <v>1.5</v>
      </c>
      <c r="B15" s="15">
        <v>16</v>
      </c>
      <c r="C15" s="15">
        <f>A15*B15*10</f>
        <v>240</v>
      </c>
      <c r="D15" s="15">
        <f>A15*B15*10*0.014*0.09</f>
        <v>0.3024</v>
      </c>
      <c r="E15" s="15">
        <f>A15*B15*0.9</f>
        <v>21.6</v>
      </c>
      <c r="F15" s="15"/>
      <c r="G15" s="46"/>
      <c r="H15" s="66"/>
      <c r="I15" s="54">
        <v>1.8</v>
      </c>
      <c r="J15" s="30">
        <v>15</v>
      </c>
      <c r="K15" s="30">
        <f>I15*J15*10</f>
        <v>270</v>
      </c>
      <c r="L15" s="30">
        <f>I15*J15*10*0.014*0.09</f>
        <v>0.3402</v>
      </c>
      <c r="M15" s="30">
        <f>I15*J15*0.9</f>
        <v>24.3</v>
      </c>
      <c r="N15" s="30"/>
      <c r="O15" s="30"/>
      <c r="Q15" s="76" t="s">
        <v>53</v>
      </c>
      <c r="R15" s="76"/>
      <c r="S15" s="76"/>
      <c r="T15" s="76"/>
      <c r="U15" s="76"/>
    </row>
    <row r="16" spans="1:21" ht="15" x14ac:dyDescent="0.25">
      <c r="A16" s="14">
        <v>1.2</v>
      </c>
      <c r="B16" s="15">
        <v>16</v>
      </c>
      <c r="C16" s="15">
        <f>A16*B16*10</f>
        <v>192</v>
      </c>
      <c r="D16" s="15">
        <f>A16*B16*10*0.014*0.09</f>
        <v>0.24192</v>
      </c>
      <c r="E16" s="15">
        <f>A16*B16*0.9</f>
        <v>17.28</v>
      </c>
      <c r="F16" s="15"/>
      <c r="G16" s="46"/>
      <c r="H16" s="66"/>
      <c r="I16" s="55">
        <v>1.5</v>
      </c>
      <c r="J16" s="30">
        <v>18</v>
      </c>
      <c r="K16" s="30">
        <f>I16*J16*10</f>
        <v>270</v>
      </c>
      <c r="L16" s="30">
        <f>I16*J16*10*0.014*0.09</f>
        <v>0.3402</v>
      </c>
      <c r="M16" s="30">
        <f>I16*J16*0.9</f>
        <v>24.3</v>
      </c>
      <c r="N16" s="30"/>
      <c r="O16" s="30"/>
      <c r="Q16" s="80">
        <v>2.2000000000000002</v>
      </c>
      <c r="R16" s="80">
        <v>10</v>
      </c>
      <c r="S16" s="80">
        <f>Q16*R16*10</f>
        <v>220</v>
      </c>
      <c r="T16" s="80"/>
      <c r="U16" s="80"/>
    </row>
    <row r="17" spans="1:22" ht="15" x14ac:dyDescent="0.25">
      <c r="A17" s="14">
        <v>1</v>
      </c>
      <c r="B17" s="15">
        <v>18</v>
      </c>
      <c r="C17" s="15">
        <f>A17*B17*10</f>
        <v>180</v>
      </c>
      <c r="D17" s="15">
        <f>A17*B17*10*0.014*0.09</f>
        <v>0.2268</v>
      </c>
      <c r="E17" s="15">
        <f>A17*B17*0.9</f>
        <v>16.2</v>
      </c>
      <c r="F17" s="15"/>
      <c r="G17" s="46"/>
      <c r="H17" s="66"/>
      <c r="I17" s="54">
        <v>1.2</v>
      </c>
      <c r="J17" s="30">
        <v>17</v>
      </c>
      <c r="K17" s="30">
        <f>I17*J17*10</f>
        <v>204</v>
      </c>
      <c r="L17" s="30">
        <f>I17*J17*10*0.014*0.09</f>
        <v>0.25703999999999999</v>
      </c>
      <c r="M17" s="30">
        <f>I17*J17*0.9</f>
        <v>18.36</v>
      </c>
      <c r="N17" s="30"/>
      <c r="O17" s="30"/>
      <c r="Q17" s="76" t="s">
        <v>55</v>
      </c>
      <c r="R17" s="76"/>
      <c r="S17" s="76"/>
      <c r="T17" s="76"/>
      <c r="U17" s="76"/>
    </row>
    <row r="18" spans="1:22" ht="15" x14ac:dyDescent="0.25">
      <c r="A18" s="22" t="s">
        <v>25</v>
      </c>
      <c r="B18" s="23">
        <f>SUM(B14:B17)</f>
        <v>75</v>
      </c>
      <c r="C18" s="23">
        <f>SUM(C14:C17)</f>
        <v>1062</v>
      </c>
      <c r="D18" s="23">
        <f>SUM(D14:D17)</f>
        <v>1.33812</v>
      </c>
      <c r="E18" s="23">
        <f>SUM(E14:E17)</f>
        <v>95.58</v>
      </c>
      <c r="F18" s="23"/>
      <c r="G18" s="47">
        <f>SUM(G14:G17)</f>
        <v>0</v>
      </c>
      <c r="H18" s="67"/>
      <c r="I18" s="54">
        <v>1</v>
      </c>
      <c r="J18" s="30">
        <v>13</v>
      </c>
      <c r="K18" s="30">
        <f>I18*J18*10</f>
        <v>130</v>
      </c>
      <c r="L18" s="30">
        <f>I18*J18*10*0.014*0.09</f>
        <v>0.1638</v>
      </c>
      <c r="M18" s="30">
        <f>I18*J18*0.9</f>
        <v>11.700000000000001</v>
      </c>
      <c r="N18" s="30"/>
      <c r="O18" s="30"/>
      <c r="Q18" s="81">
        <v>3</v>
      </c>
      <c r="R18" s="80">
        <v>14</v>
      </c>
      <c r="S18" s="81">
        <f>Q18*R18*20</f>
        <v>840</v>
      </c>
      <c r="T18" s="80"/>
      <c r="U18" s="80"/>
    </row>
    <row r="19" spans="1:22" ht="21.75" thickBot="1" x14ac:dyDescent="0.3">
      <c r="A19" s="18" t="s">
        <v>26</v>
      </c>
      <c r="B19" s="19">
        <f>B18+B13</f>
        <v>232</v>
      </c>
      <c r="C19" s="19">
        <f>C18+C13</f>
        <v>4614</v>
      </c>
      <c r="D19" s="19">
        <f>D18+D13</f>
        <v>5.8136399999999995</v>
      </c>
      <c r="E19" s="19">
        <f>E18+E13</f>
        <v>415.26</v>
      </c>
      <c r="F19" s="24"/>
      <c r="G19" s="48">
        <f>G18+G13</f>
        <v>0</v>
      </c>
      <c r="H19" s="68"/>
      <c r="I19" s="56" t="s">
        <v>25</v>
      </c>
      <c r="J19" s="23">
        <f>SUM(J15:J18)</f>
        <v>63</v>
      </c>
      <c r="K19" s="23">
        <f>SUM(K15:K18)</f>
        <v>874</v>
      </c>
      <c r="L19" s="23">
        <f>SUM(L15:L18)</f>
        <v>1.10124</v>
      </c>
      <c r="M19" s="23">
        <f>SUM(M15:M18)</f>
        <v>78.660000000000011</v>
      </c>
      <c r="N19" s="23"/>
      <c r="O19" s="23">
        <f>SUM(O15:O18)</f>
        <v>0</v>
      </c>
      <c r="Q19" s="81">
        <v>2.5</v>
      </c>
      <c r="R19" s="80">
        <v>10</v>
      </c>
      <c r="S19" s="80">
        <f t="shared" ref="S19:S21" si="8">Q19*R19*20</f>
        <v>500</v>
      </c>
      <c r="T19" s="80"/>
      <c r="U19" s="80"/>
    </row>
    <row r="20" spans="1:22" ht="22.5" thickTop="1" thickBot="1" x14ac:dyDescent="0.25">
      <c r="A20" s="21" t="s">
        <v>21</v>
      </c>
      <c r="B20" s="21" t="s">
        <v>13</v>
      </c>
      <c r="C20" s="21" t="s">
        <v>14</v>
      </c>
      <c r="D20" s="21" t="s">
        <v>30</v>
      </c>
      <c r="E20" s="21" t="s">
        <v>31</v>
      </c>
      <c r="F20" s="21" t="s">
        <v>15</v>
      </c>
      <c r="G20" s="45" t="s">
        <v>16</v>
      </c>
      <c r="H20" s="65"/>
      <c r="I20" s="58" t="s">
        <v>26</v>
      </c>
      <c r="J20" s="19">
        <f>J19+J13</f>
        <v>202</v>
      </c>
      <c r="K20" s="19">
        <f>K19+K13</f>
        <v>3938</v>
      </c>
      <c r="L20" s="19">
        <f>L19+L13</f>
        <v>4.9618799999999998</v>
      </c>
      <c r="M20" s="19">
        <f>M19+M13</f>
        <v>354.42</v>
      </c>
      <c r="N20" s="24"/>
      <c r="O20" s="19">
        <f>O19+O13</f>
        <v>0</v>
      </c>
      <c r="P20" s="62"/>
      <c r="Q20" s="81">
        <v>2.2000000000000002</v>
      </c>
      <c r="R20" s="80">
        <v>6</v>
      </c>
      <c r="S20" s="80">
        <f t="shared" si="8"/>
        <v>264</v>
      </c>
      <c r="T20" s="80"/>
      <c r="U20" s="80"/>
    </row>
    <row r="21" spans="1:22" ht="16.5" thickTop="1" thickBot="1" x14ac:dyDescent="0.3">
      <c r="A21" s="14">
        <v>3</v>
      </c>
      <c r="B21" s="15">
        <v>0</v>
      </c>
      <c r="C21" s="15">
        <f t="shared" ref="C21:C28" si="9">A21*B21*10</f>
        <v>0</v>
      </c>
      <c r="D21" s="15">
        <f t="shared" ref="D21:D28" si="10">A21*B21*10*0.014*0.09</f>
        <v>0</v>
      </c>
      <c r="E21" s="15">
        <f t="shared" ref="E21:E28" si="11">A21*B21*0.9</f>
        <v>0</v>
      </c>
      <c r="F21" s="15"/>
      <c r="G21" s="46"/>
      <c r="H21" s="66"/>
      <c r="I21" s="53" t="s">
        <v>21</v>
      </c>
      <c r="J21" s="21" t="s">
        <v>13</v>
      </c>
      <c r="K21" s="21" t="s">
        <v>14</v>
      </c>
      <c r="L21" s="21" t="s">
        <v>30</v>
      </c>
      <c r="M21" s="21" t="s">
        <v>31</v>
      </c>
      <c r="N21" s="21" t="s">
        <v>15</v>
      </c>
      <c r="O21" s="21" t="s">
        <v>16</v>
      </c>
      <c r="P21" s="62"/>
      <c r="Q21" s="81">
        <v>2</v>
      </c>
      <c r="R21" s="80">
        <v>4</v>
      </c>
      <c r="S21" s="80">
        <f t="shared" si="8"/>
        <v>160</v>
      </c>
      <c r="T21" s="80"/>
      <c r="U21" s="80"/>
    </row>
    <row r="22" spans="1:22" ht="15.75" thickTop="1" x14ac:dyDescent="0.25">
      <c r="A22" s="16">
        <v>2.7</v>
      </c>
      <c r="B22" s="15">
        <v>0</v>
      </c>
      <c r="C22" s="15">
        <f t="shared" si="9"/>
        <v>0</v>
      </c>
      <c r="D22" s="15">
        <f t="shared" si="10"/>
        <v>0</v>
      </c>
      <c r="E22" s="15">
        <f t="shared" si="11"/>
        <v>0</v>
      </c>
      <c r="F22" s="15"/>
      <c r="G22" s="46"/>
      <c r="H22" s="66"/>
      <c r="I22" s="54">
        <v>3</v>
      </c>
      <c r="J22" s="30">
        <v>5</v>
      </c>
      <c r="K22" s="30">
        <f t="shared" ref="K22:K29" si="12">I22*J22*10</f>
        <v>150</v>
      </c>
      <c r="L22" s="30">
        <f t="shared" ref="L22:L29" si="13">I22*J22*10*0.014*0.09</f>
        <v>0.189</v>
      </c>
      <c r="M22" s="30">
        <f t="shared" ref="M22:M29" si="14">I22*J22*0.9</f>
        <v>13.5</v>
      </c>
      <c r="N22" s="30"/>
      <c r="O22" s="30"/>
      <c r="P22" s="74"/>
      <c r="Q22" s="76" t="s">
        <v>56</v>
      </c>
      <c r="R22" s="79"/>
      <c r="S22" s="79"/>
      <c r="T22" s="79"/>
      <c r="U22" s="79"/>
    </row>
    <row r="23" spans="1:22" ht="15" x14ac:dyDescent="0.25">
      <c r="A23" s="16">
        <v>2.5</v>
      </c>
      <c r="B23" s="15">
        <v>13</v>
      </c>
      <c r="C23" s="15">
        <f t="shared" si="9"/>
        <v>325</v>
      </c>
      <c r="D23" s="15">
        <f t="shared" si="10"/>
        <v>0.40949999999999998</v>
      </c>
      <c r="E23" s="15">
        <f t="shared" si="11"/>
        <v>29.25</v>
      </c>
      <c r="F23" s="15"/>
      <c r="G23" s="46"/>
      <c r="H23" s="66"/>
      <c r="I23" s="55">
        <v>2.7</v>
      </c>
      <c r="J23" s="30">
        <v>14</v>
      </c>
      <c r="K23" s="30">
        <f t="shared" si="12"/>
        <v>378.00000000000006</v>
      </c>
      <c r="L23" s="30">
        <f t="shared" si="13"/>
        <v>0.47628000000000004</v>
      </c>
      <c r="M23" s="30">
        <f t="shared" si="14"/>
        <v>34.020000000000003</v>
      </c>
      <c r="N23" s="30"/>
      <c r="O23" s="30"/>
      <c r="P23" s="74"/>
      <c r="Q23" s="81">
        <v>3</v>
      </c>
      <c r="R23" s="80">
        <v>14</v>
      </c>
      <c r="S23" s="81">
        <f>Q23*R23*20</f>
        <v>840</v>
      </c>
      <c r="T23" s="80"/>
      <c r="U23" s="80"/>
    </row>
    <row r="24" spans="1:22" ht="15" x14ac:dyDescent="0.25">
      <c r="A24" s="16">
        <v>2.4</v>
      </c>
      <c r="B24" s="15">
        <v>0</v>
      </c>
      <c r="C24" s="15">
        <f t="shared" si="9"/>
        <v>0</v>
      </c>
      <c r="D24" s="15">
        <f t="shared" si="10"/>
        <v>0</v>
      </c>
      <c r="E24" s="15">
        <f t="shared" si="11"/>
        <v>0</v>
      </c>
      <c r="F24" s="15"/>
      <c r="G24" s="46"/>
      <c r="H24" s="66"/>
      <c r="I24" s="55">
        <v>2.5</v>
      </c>
      <c r="J24" s="30">
        <v>11</v>
      </c>
      <c r="K24" s="30">
        <f t="shared" si="12"/>
        <v>275</v>
      </c>
      <c r="L24" s="30">
        <f t="shared" si="13"/>
        <v>0.34649999999999997</v>
      </c>
      <c r="M24" s="30">
        <f t="shared" si="14"/>
        <v>24.75</v>
      </c>
      <c r="N24" s="30"/>
      <c r="O24" s="30"/>
      <c r="P24" s="74"/>
      <c r="Q24" s="81">
        <v>2.5</v>
      </c>
      <c r="R24" s="80">
        <v>10</v>
      </c>
      <c r="S24" s="80">
        <f t="shared" ref="S24:S26" si="15">Q24*R24*20</f>
        <v>500</v>
      </c>
      <c r="T24" s="80"/>
      <c r="U24" s="80"/>
    </row>
    <row r="25" spans="1:22" ht="15" x14ac:dyDescent="0.25">
      <c r="A25" s="16">
        <v>2.2999999999999998</v>
      </c>
      <c r="B25" s="15">
        <v>3</v>
      </c>
      <c r="C25" s="15">
        <f t="shared" si="9"/>
        <v>69</v>
      </c>
      <c r="D25" s="15">
        <f t="shared" si="10"/>
        <v>8.693999999999999E-2</v>
      </c>
      <c r="E25" s="15">
        <f t="shared" si="11"/>
        <v>6.21</v>
      </c>
      <c r="F25" s="15"/>
      <c r="G25" s="46"/>
      <c r="H25" s="66"/>
      <c r="I25" s="55">
        <v>2.4</v>
      </c>
      <c r="J25" s="30">
        <v>6</v>
      </c>
      <c r="K25" s="30">
        <f t="shared" si="12"/>
        <v>144</v>
      </c>
      <c r="L25" s="30">
        <f t="shared" si="13"/>
        <v>0.18143999999999999</v>
      </c>
      <c r="M25" s="30">
        <f t="shared" si="14"/>
        <v>12.959999999999999</v>
      </c>
      <c r="N25" s="30"/>
      <c r="O25" s="30"/>
      <c r="P25" s="74"/>
      <c r="Q25" s="81">
        <v>2.2000000000000002</v>
      </c>
      <c r="R25" s="80">
        <v>6</v>
      </c>
      <c r="S25" s="80">
        <f t="shared" si="15"/>
        <v>264</v>
      </c>
      <c r="T25" s="80"/>
      <c r="U25" s="80"/>
    </row>
    <row r="26" spans="1:22" ht="15" x14ac:dyDescent="0.25">
      <c r="A26" s="16">
        <v>2.2000000000000002</v>
      </c>
      <c r="B26" s="15">
        <v>23</v>
      </c>
      <c r="C26" s="15">
        <f t="shared" si="9"/>
        <v>506</v>
      </c>
      <c r="D26" s="15">
        <f t="shared" si="10"/>
        <v>0.63756000000000002</v>
      </c>
      <c r="E26" s="15">
        <f t="shared" si="11"/>
        <v>45.54</v>
      </c>
      <c r="F26" s="15"/>
      <c r="G26" s="46"/>
      <c r="H26" s="66"/>
      <c r="I26" s="55">
        <v>2.2999999999999998</v>
      </c>
      <c r="J26" s="30">
        <v>4</v>
      </c>
      <c r="K26" s="30">
        <f t="shared" si="12"/>
        <v>92</v>
      </c>
      <c r="L26" s="30">
        <f t="shared" si="13"/>
        <v>0.11592</v>
      </c>
      <c r="M26" s="30">
        <f t="shared" si="14"/>
        <v>8.2799999999999994</v>
      </c>
      <c r="N26" s="30"/>
      <c r="O26" s="30"/>
      <c r="P26" s="74"/>
      <c r="Q26" s="81">
        <v>2</v>
      </c>
      <c r="R26" s="80">
        <v>4</v>
      </c>
      <c r="S26" s="80">
        <f t="shared" si="15"/>
        <v>160</v>
      </c>
      <c r="T26" s="80"/>
      <c r="U26" s="80"/>
      <c r="V26" s="62"/>
    </row>
    <row r="27" spans="1:22" ht="15" x14ac:dyDescent="0.25">
      <c r="A27" s="14">
        <v>2.1</v>
      </c>
      <c r="B27" s="15">
        <v>21</v>
      </c>
      <c r="C27" s="15">
        <f t="shared" si="9"/>
        <v>441</v>
      </c>
      <c r="D27" s="15">
        <f t="shared" si="10"/>
        <v>0.55566000000000004</v>
      </c>
      <c r="E27" s="15">
        <f t="shared" si="11"/>
        <v>39.690000000000005</v>
      </c>
      <c r="F27" s="15"/>
      <c r="G27" s="46"/>
      <c r="H27" s="66"/>
      <c r="I27" s="55">
        <v>2.2000000000000002</v>
      </c>
      <c r="J27" s="30">
        <v>14</v>
      </c>
      <c r="K27" s="30">
        <f t="shared" si="12"/>
        <v>308.00000000000006</v>
      </c>
      <c r="L27" s="30">
        <f t="shared" si="13"/>
        <v>0.38808000000000009</v>
      </c>
      <c r="M27" s="30">
        <f t="shared" si="14"/>
        <v>27.720000000000006</v>
      </c>
      <c r="N27" s="30"/>
      <c r="O27" s="30"/>
      <c r="P27" s="74"/>
      <c r="Q27" s="76" t="s">
        <v>57</v>
      </c>
      <c r="R27" s="79"/>
      <c r="S27" s="79"/>
      <c r="T27" s="79"/>
      <c r="U27" s="79"/>
      <c r="V27" s="62"/>
    </row>
    <row r="28" spans="1:22" ht="15" x14ac:dyDescent="0.25">
      <c r="A28" s="14">
        <v>2</v>
      </c>
      <c r="B28" s="15">
        <v>49</v>
      </c>
      <c r="C28" s="15">
        <f t="shared" si="9"/>
        <v>980</v>
      </c>
      <c r="D28" s="15">
        <f t="shared" si="10"/>
        <v>1.2348000000000001</v>
      </c>
      <c r="E28" s="15">
        <f t="shared" si="11"/>
        <v>88.2</v>
      </c>
      <c r="F28" s="15"/>
      <c r="G28" s="46"/>
      <c r="H28" s="66"/>
      <c r="I28" s="54">
        <v>2.1</v>
      </c>
      <c r="J28" s="30">
        <v>11</v>
      </c>
      <c r="K28" s="30">
        <f t="shared" si="12"/>
        <v>231</v>
      </c>
      <c r="L28" s="30">
        <f t="shared" si="13"/>
        <v>0.29105999999999999</v>
      </c>
      <c r="M28" s="30">
        <f t="shared" si="14"/>
        <v>20.790000000000003</v>
      </c>
      <c r="N28" s="30"/>
      <c r="O28" s="30"/>
      <c r="P28" s="74"/>
      <c r="Q28" s="80" t="s">
        <v>58</v>
      </c>
      <c r="R28" s="80">
        <v>10</v>
      </c>
      <c r="S28" s="82"/>
      <c r="T28" s="82"/>
      <c r="U28" s="82"/>
      <c r="V28" s="62"/>
    </row>
    <row r="29" spans="1:22" ht="15" x14ac:dyDescent="0.25">
      <c r="A29" s="25" t="s">
        <v>24</v>
      </c>
      <c r="B29" s="29">
        <f>SUM(B21:B28)</f>
        <v>109</v>
      </c>
      <c r="C29" s="29">
        <f>SUM(C21:C28)</f>
        <v>2321</v>
      </c>
      <c r="D29" s="29">
        <f>SUM(D21:D28)</f>
        <v>2.9244599999999998</v>
      </c>
      <c r="E29" s="29">
        <f>SUM(E21:E28)</f>
        <v>208.89</v>
      </c>
      <c r="F29" s="26"/>
      <c r="G29" s="49">
        <f>SUM(G21:G28)</f>
        <v>0</v>
      </c>
      <c r="H29" s="69"/>
      <c r="I29" s="54">
        <v>2</v>
      </c>
      <c r="J29" s="30">
        <v>90</v>
      </c>
      <c r="K29" s="30">
        <f t="shared" si="12"/>
        <v>1800</v>
      </c>
      <c r="L29" s="30">
        <f t="shared" si="13"/>
        <v>2.2679999999999998</v>
      </c>
      <c r="M29" s="30">
        <f t="shared" si="14"/>
        <v>162</v>
      </c>
      <c r="N29" s="30"/>
      <c r="O29" s="30"/>
      <c r="P29" s="74"/>
      <c r="Q29" s="80" t="s">
        <v>59</v>
      </c>
      <c r="R29" s="80">
        <v>3</v>
      </c>
      <c r="S29" s="82"/>
      <c r="T29" s="82"/>
      <c r="U29" s="82"/>
    </row>
    <row r="30" spans="1:22" ht="15" x14ac:dyDescent="0.25">
      <c r="A30" s="14">
        <v>1.8</v>
      </c>
      <c r="B30" s="15">
        <v>18</v>
      </c>
      <c r="C30" s="15">
        <f>A30*B30*10</f>
        <v>324</v>
      </c>
      <c r="D30" s="15">
        <f>A30*B30*10*0.014*0.09</f>
        <v>0.40824000000000005</v>
      </c>
      <c r="E30" s="15">
        <f>A30*B30*0.9</f>
        <v>29.16</v>
      </c>
      <c r="F30" s="15"/>
      <c r="G30" s="46"/>
      <c r="H30" s="66"/>
      <c r="I30" s="59" t="s">
        <v>24</v>
      </c>
      <c r="J30" s="29">
        <f>SUM(J22:J29)</f>
        <v>155</v>
      </c>
      <c r="K30" s="29">
        <f>SUM(K22:K29)</f>
        <v>3378</v>
      </c>
      <c r="L30" s="29">
        <f>SUM(L22:L29)</f>
        <v>4.2562800000000003</v>
      </c>
      <c r="M30" s="29">
        <f>SUM(M22:M29)</f>
        <v>304.02</v>
      </c>
      <c r="N30" s="26"/>
      <c r="O30" s="26">
        <f>SUM(O22:O29)</f>
        <v>0</v>
      </c>
      <c r="P30" s="73"/>
      <c r="Q30" s="12"/>
    </row>
    <row r="31" spans="1:22" ht="20.25" customHeight="1" x14ac:dyDescent="0.25">
      <c r="A31" s="16">
        <v>1.5</v>
      </c>
      <c r="B31" s="17">
        <v>14</v>
      </c>
      <c r="C31" s="15">
        <f>A31*B31*10</f>
        <v>210</v>
      </c>
      <c r="D31" s="15">
        <f>A31*B31*10*0.014*0.09</f>
        <v>0.2646</v>
      </c>
      <c r="E31" s="15">
        <f>A31*B31*0.9</f>
        <v>18.900000000000002</v>
      </c>
      <c r="F31" s="15"/>
      <c r="G31" s="46"/>
      <c r="H31" s="66"/>
      <c r="I31" s="60">
        <v>1.9</v>
      </c>
      <c r="J31" s="38">
        <v>10</v>
      </c>
      <c r="K31" s="38">
        <f>I31*J31*10</f>
        <v>190</v>
      </c>
      <c r="L31" s="38">
        <f>I31*J31*10*0.014*0.09</f>
        <v>0.2394</v>
      </c>
      <c r="M31" s="38">
        <f>I31*J31*0.9</f>
        <v>17.100000000000001</v>
      </c>
      <c r="N31" s="38"/>
      <c r="O31" s="38"/>
      <c r="Q31" s="76" t="s">
        <v>23</v>
      </c>
      <c r="R31" s="77" t="s">
        <v>13</v>
      </c>
      <c r="S31" s="76" t="s">
        <v>14</v>
      </c>
      <c r="T31" s="77" t="s">
        <v>15</v>
      </c>
      <c r="U31" s="76" t="s">
        <v>16</v>
      </c>
    </row>
    <row r="32" spans="1:22" ht="15" x14ac:dyDescent="0.25">
      <c r="A32" s="14">
        <v>1.2</v>
      </c>
      <c r="B32" s="15">
        <v>12</v>
      </c>
      <c r="C32" s="15">
        <f>A32*B32*10</f>
        <v>144</v>
      </c>
      <c r="D32" s="15">
        <f>A32*B32*10*0.014*0.09</f>
        <v>0.18143999999999999</v>
      </c>
      <c r="E32" s="15">
        <f>A32*B32*0.9</f>
        <v>12.959999999999999</v>
      </c>
      <c r="F32" s="15"/>
      <c r="G32" s="46"/>
      <c r="H32" s="66"/>
      <c r="I32" s="54">
        <v>1.8</v>
      </c>
      <c r="J32" s="30">
        <v>21</v>
      </c>
      <c r="K32" s="30">
        <f>I32*J32*10</f>
        <v>378.00000000000006</v>
      </c>
      <c r="L32" s="30">
        <f>I32*J32*10*0.014*0.09</f>
        <v>0.47628000000000004</v>
      </c>
      <c r="M32" s="30">
        <f>I32*J32*0.9</f>
        <v>34.020000000000003</v>
      </c>
      <c r="N32" s="30"/>
      <c r="O32" s="30"/>
      <c r="Q32" s="76" t="s">
        <v>60</v>
      </c>
      <c r="R32" s="76" t="s">
        <v>17</v>
      </c>
      <c r="S32" s="76" t="s">
        <v>18</v>
      </c>
      <c r="T32" s="76" t="s">
        <v>19</v>
      </c>
      <c r="U32" s="76" t="s">
        <v>19</v>
      </c>
    </row>
    <row r="33" spans="1:21" ht="15" x14ac:dyDescent="0.25">
      <c r="A33" s="14">
        <v>1</v>
      </c>
      <c r="B33" s="15">
        <v>11</v>
      </c>
      <c r="C33" s="15">
        <f>A33*B33*10</f>
        <v>110</v>
      </c>
      <c r="D33" s="15">
        <f>A33*B33*10*0.014*0.09</f>
        <v>0.1386</v>
      </c>
      <c r="E33" s="15">
        <f>A33*B33*0.9</f>
        <v>9.9</v>
      </c>
      <c r="F33" s="15"/>
      <c r="G33" s="46"/>
      <c r="H33" s="66"/>
      <c r="I33" s="55">
        <v>1.5</v>
      </c>
      <c r="J33" s="34">
        <v>18</v>
      </c>
      <c r="K33" s="30">
        <f>I33*J33*10</f>
        <v>270</v>
      </c>
      <c r="L33" s="30">
        <f>I33*J33*10*0.014*0.09</f>
        <v>0.3402</v>
      </c>
      <c r="M33" s="30">
        <f>I33*J33*0.9</f>
        <v>24.3</v>
      </c>
      <c r="N33" s="30"/>
      <c r="O33" s="30"/>
      <c r="Q33" s="80" t="s">
        <v>50</v>
      </c>
      <c r="R33" s="80"/>
      <c r="S33" s="80"/>
      <c r="T33" s="80"/>
      <c r="U33" s="80"/>
    </row>
    <row r="34" spans="1:21" ht="15" x14ac:dyDescent="0.25">
      <c r="A34" s="25" t="s">
        <v>25</v>
      </c>
      <c r="B34" s="26">
        <f>SUM(B30:B33)</f>
        <v>55</v>
      </c>
      <c r="C34" s="26">
        <f>SUM(C30:C33)</f>
        <v>788</v>
      </c>
      <c r="D34" s="26">
        <f>SUM(D30:D33)</f>
        <v>0.99288000000000021</v>
      </c>
      <c r="E34" s="26">
        <f>SUM(E30:E33)</f>
        <v>70.92</v>
      </c>
      <c r="F34" s="26"/>
      <c r="G34" s="49">
        <f>SUM(G30:G33)</f>
        <v>0</v>
      </c>
      <c r="H34" s="69"/>
      <c r="I34" s="54">
        <v>1.2</v>
      </c>
      <c r="J34" s="30">
        <v>11</v>
      </c>
      <c r="K34" s="30">
        <f>I34*J34*10</f>
        <v>132</v>
      </c>
      <c r="L34" s="30">
        <f>I34*J34*10*0.014*0.09</f>
        <v>0.16632</v>
      </c>
      <c r="M34" s="30">
        <f>I34*J34*0.9</f>
        <v>11.879999999999999</v>
      </c>
      <c r="N34" s="30"/>
      <c r="O34" s="30"/>
      <c r="Q34" s="81">
        <v>3</v>
      </c>
      <c r="R34" s="80">
        <v>14</v>
      </c>
      <c r="S34" s="81">
        <f>Q34*R34*20</f>
        <v>840</v>
      </c>
      <c r="T34" s="80"/>
      <c r="U34" s="80"/>
    </row>
    <row r="35" spans="1:21" ht="21" x14ac:dyDescent="0.25">
      <c r="A35" s="18" t="s">
        <v>27</v>
      </c>
      <c r="B35" s="19">
        <f>B29+B34</f>
        <v>164</v>
      </c>
      <c r="C35" s="19">
        <f>C34+C29</f>
        <v>3109</v>
      </c>
      <c r="D35" s="19">
        <f>D34+D29</f>
        <v>3.9173400000000003</v>
      </c>
      <c r="E35" s="19">
        <f>E34+E29</f>
        <v>279.81</v>
      </c>
      <c r="F35" s="24"/>
      <c r="G35" s="48">
        <f>G34+G29</f>
        <v>0</v>
      </c>
      <c r="H35" s="68"/>
      <c r="I35" s="54">
        <v>1</v>
      </c>
      <c r="J35" s="30">
        <v>9</v>
      </c>
      <c r="K35" s="30">
        <f>I35*J35*10</f>
        <v>90</v>
      </c>
      <c r="L35" s="30">
        <f>I35*J35*10*0.014*0.09</f>
        <v>0.1134</v>
      </c>
      <c r="M35" s="30">
        <f>I35*J35*0.9</f>
        <v>8.1</v>
      </c>
      <c r="N35" s="30"/>
      <c r="O35" s="30"/>
      <c r="Q35" s="81">
        <v>2.5</v>
      </c>
      <c r="R35" s="80">
        <v>10</v>
      </c>
      <c r="S35" s="80">
        <f t="shared" ref="S35:S37" si="16">Q35*R35*20</f>
        <v>500</v>
      </c>
      <c r="T35" s="80"/>
      <c r="U35" s="80"/>
    </row>
    <row r="36" spans="1:21" ht="15.75" thickBot="1" x14ac:dyDescent="0.3">
      <c r="A36" s="20" t="s">
        <v>22</v>
      </c>
      <c r="B36" s="27">
        <f>B35+B19</f>
        <v>396</v>
      </c>
      <c r="C36" s="27">
        <f>C35+C19</f>
        <v>7723</v>
      </c>
      <c r="D36" s="27">
        <f>D35+D19</f>
        <v>9.7309799999999989</v>
      </c>
      <c r="E36" s="27">
        <f>E35+E19</f>
        <v>695.06999999999994</v>
      </c>
      <c r="F36" s="20"/>
      <c r="G36" s="20">
        <f>G35+G19</f>
        <v>0</v>
      </c>
      <c r="H36" s="70"/>
      <c r="I36" s="59" t="s">
        <v>25</v>
      </c>
      <c r="J36" s="26">
        <f>SUM(J32:J35)</f>
        <v>59</v>
      </c>
      <c r="K36" s="26">
        <f>SUM(K32:K35)</f>
        <v>870</v>
      </c>
      <c r="L36" s="26">
        <f>SUM(L32:L35)</f>
        <v>1.0962000000000001</v>
      </c>
      <c r="M36" s="26">
        <f>SUM(M32:M35)</f>
        <v>78.3</v>
      </c>
      <c r="N36" s="26"/>
      <c r="O36" s="26">
        <f>SUM(O32:O35)</f>
        <v>0</v>
      </c>
      <c r="Q36" s="81">
        <v>2.2000000000000002</v>
      </c>
      <c r="R36" s="80">
        <v>6</v>
      </c>
      <c r="S36" s="80">
        <f t="shared" si="16"/>
        <v>264</v>
      </c>
      <c r="T36" s="80"/>
      <c r="U36" s="80"/>
    </row>
    <row r="37" spans="1:21" ht="21.75" thickTop="1" x14ac:dyDescent="0.2">
      <c r="I37" s="58" t="s">
        <v>27</v>
      </c>
      <c r="J37" s="19">
        <f>J30+J36</f>
        <v>214</v>
      </c>
      <c r="K37" s="19">
        <f>K36+K30</f>
        <v>4248</v>
      </c>
      <c r="L37" s="19">
        <f>L36+L30</f>
        <v>5.3524799999999999</v>
      </c>
      <c r="M37" s="19">
        <f>M36+M30</f>
        <v>382.32</v>
      </c>
      <c r="N37" s="24"/>
      <c r="O37" s="19">
        <f>O36+O30</f>
        <v>0</v>
      </c>
      <c r="Q37" s="81">
        <v>2</v>
      </c>
      <c r="R37" s="80">
        <v>4</v>
      </c>
      <c r="S37" s="80">
        <f t="shared" si="16"/>
        <v>160</v>
      </c>
      <c r="T37" s="80"/>
      <c r="U37" s="80"/>
    </row>
    <row r="38" spans="1:21" ht="15.75" thickBot="1" x14ac:dyDescent="0.25">
      <c r="A38" s="39" t="s">
        <v>34</v>
      </c>
      <c r="I38" s="20" t="s">
        <v>22</v>
      </c>
      <c r="J38" s="27">
        <f>J37+J20</f>
        <v>416</v>
      </c>
      <c r="K38" s="27">
        <f>K37+K20</f>
        <v>8186</v>
      </c>
      <c r="L38" s="27">
        <f>L37+L20</f>
        <v>10.314360000000001</v>
      </c>
      <c r="M38" s="27">
        <f>M37+M20</f>
        <v>736.74</v>
      </c>
      <c r="N38" s="20"/>
      <c r="O38" s="20">
        <f>O37+O20</f>
        <v>0</v>
      </c>
      <c r="Q38" s="78" t="s">
        <v>52</v>
      </c>
      <c r="R38" s="76"/>
      <c r="S38" s="76"/>
      <c r="T38" s="76"/>
      <c r="U38" s="76"/>
    </row>
    <row r="39" spans="1:21" ht="16.5" thickTop="1" thickBot="1" x14ac:dyDescent="0.25">
      <c r="A39" s="21" t="s">
        <v>23</v>
      </c>
      <c r="B39" s="21" t="s">
        <v>13</v>
      </c>
      <c r="C39" s="21" t="s">
        <v>14</v>
      </c>
      <c r="D39" s="21" t="s">
        <v>28</v>
      </c>
      <c r="E39" s="21" t="s">
        <v>29</v>
      </c>
      <c r="F39" s="21" t="s">
        <v>15</v>
      </c>
      <c r="G39" s="45" t="s">
        <v>16</v>
      </c>
      <c r="H39" s="65"/>
      <c r="I39" s="61" t="s">
        <v>35</v>
      </c>
      <c r="Q39" s="81">
        <v>3</v>
      </c>
      <c r="R39" s="80">
        <v>14</v>
      </c>
      <c r="S39" s="81">
        <f>Q39*R39*20</f>
        <v>840</v>
      </c>
      <c r="T39" s="80"/>
      <c r="U39" s="80"/>
    </row>
    <row r="40" spans="1:21" ht="16.5" thickTop="1" thickBot="1" x14ac:dyDescent="0.25">
      <c r="A40" s="21" t="s">
        <v>73</v>
      </c>
      <c r="B40" s="21" t="s">
        <v>17</v>
      </c>
      <c r="C40" s="21" t="s">
        <v>18</v>
      </c>
      <c r="D40" s="21" t="s">
        <v>30</v>
      </c>
      <c r="E40" s="21" t="s">
        <v>31</v>
      </c>
      <c r="F40" s="21" t="s">
        <v>19</v>
      </c>
      <c r="G40" s="45" t="s">
        <v>19</v>
      </c>
      <c r="H40" s="65"/>
      <c r="I40" s="53" t="s">
        <v>23</v>
      </c>
      <c r="J40" s="21" t="s">
        <v>13</v>
      </c>
      <c r="K40" s="21" t="s">
        <v>14</v>
      </c>
      <c r="L40" s="21" t="s">
        <v>28</v>
      </c>
      <c r="M40" s="21" t="s">
        <v>29</v>
      </c>
      <c r="N40" s="21" t="s">
        <v>15</v>
      </c>
      <c r="O40" s="21" t="s">
        <v>16</v>
      </c>
      <c r="Q40" s="81">
        <v>2.5</v>
      </c>
      <c r="R40" s="80">
        <v>10</v>
      </c>
      <c r="S40" s="80">
        <f t="shared" ref="S40:S42" si="17">Q40*R40*20</f>
        <v>500</v>
      </c>
      <c r="T40" s="80"/>
      <c r="U40" s="80"/>
    </row>
    <row r="41" spans="1:21" ht="16.5" thickTop="1" thickBot="1" x14ac:dyDescent="0.3">
      <c r="A41" s="32">
        <v>3</v>
      </c>
      <c r="B41" s="30">
        <v>19</v>
      </c>
      <c r="C41" s="30">
        <f t="shared" ref="C41:C48" si="18">A41*B41*10</f>
        <v>570</v>
      </c>
      <c r="D41" s="30">
        <f>A41*B41*10*0.014*0.09</f>
        <v>0.71820000000000006</v>
      </c>
      <c r="E41" s="30">
        <f>A41*B41*0.9</f>
        <v>51.300000000000004</v>
      </c>
      <c r="F41" s="30"/>
      <c r="G41" s="50"/>
      <c r="H41" s="71"/>
      <c r="I41" s="53" t="s">
        <v>73</v>
      </c>
      <c r="J41" s="21" t="s">
        <v>17</v>
      </c>
      <c r="K41" s="21" t="s">
        <v>18</v>
      </c>
      <c r="L41" s="21" t="s">
        <v>30</v>
      </c>
      <c r="M41" s="21" t="s">
        <v>31</v>
      </c>
      <c r="N41" s="21" t="s">
        <v>19</v>
      </c>
      <c r="O41" s="21" t="s">
        <v>19</v>
      </c>
      <c r="Q41" s="81">
        <v>2.2000000000000002</v>
      </c>
      <c r="R41" s="80">
        <v>6</v>
      </c>
      <c r="S41" s="80">
        <f t="shared" si="17"/>
        <v>264</v>
      </c>
      <c r="T41" s="80"/>
      <c r="U41" s="80"/>
    </row>
    <row r="42" spans="1:21" ht="15.75" thickTop="1" x14ac:dyDescent="0.25">
      <c r="A42" s="33">
        <v>2.7</v>
      </c>
      <c r="B42" s="30">
        <v>5</v>
      </c>
      <c r="C42" s="34">
        <f t="shared" si="18"/>
        <v>135</v>
      </c>
      <c r="D42" s="34">
        <f t="shared" ref="D42:D48" si="19">A42*B42*10*0.014*0.09</f>
        <v>0.1701</v>
      </c>
      <c r="E42" s="34">
        <f t="shared" ref="E42:E48" si="20">A42*B42*0.9</f>
        <v>12.15</v>
      </c>
      <c r="F42" s="30"/>
      <c r="G42" s="50"/>
      <c r="H42" s="71"/>
      <c r="I42" s="54">
        <v>3</v>
      </c>
      <c r="J42" s="30">
        <v>24</v>
      </c>
      <c r="K42" s="30">
        <f t="shared" ref="K42:K49" si="21">I42*J42*10</f>
        <v>720</v>
      </c>
      <c r="L42" s="30">
        <f>I42*J42*10*0.014*0.09</f>
        <v>0.90720000000000001</v>
      </c>
      <c r="M42" s="30">
        <f>I42*J42*0.9</f>
        <v>64.8</v>
      </c>
      <c r="N42" s="30"/>
      <c r="O42" s="30"/>
      <c r="Q42" s="81">
        <v>2</v>
      </c>
      <c r="R42" s="80">
        <v>4</v>
      </c>
      <c r="S42" s="80">
        <f t="shared" si="17"/>
        <v>160</v>
      </c>
      <c r="T42" s="80"/>
      <c r="U42" s="80"/>
    </row>
    <row r="43" spans="1:21" ht="15" x14ac:dyDescent="0.25">
      <c r="A43" s="33">
        <v>2.5</v>
      </c>
      <c r="B43" s="30">
        <v>39</v>
      </c>
      <c r="C43" s="30">
        <f t="shared" si="18"/>
        <v>975</v>
      </c>
      <c r="D43" s="30">
        <f t="shared" si="19"/>
        <v>1.2284999999999999</v>
      </c>
      <c r="E43" s="30">
        <f t="shared" si="20"/>
        <v>87.75</v>
      </c>
      <c r="F43" s="30"/>
      <c r="G43" s="50"/>
      <c r="H43" s="71"/>
      <c r="I43" s="55">
        <v>2.7</v>
      </c>
      <c r="J43" s="30">
        <v>16</v>
      </c>
      <c r="K43" s="34">
        <f t="shared" si="21"/>
        <v>432</v>
      </c>
      <c r="L43" s="34">
        <f t="shared" ref="L43:L49" si="22">I43*J43*10*0.014*0.09</f>
        <v>0.54432000000000003</v>
      </c>
      <c r="M43" s="34">
        <f t="shared" ref="M43:M49" si="23">I43*J43*0.9</f>
        <v>38.880000000000003</v>
      </c>
      <c r="N43" s="30"/>
      <c r="O43" s="30"/>
      <c r="Q43" s="76" t="s">
        <v>53</v>
      </c>
      <c r="R43" s="76"/>
      <c r="S43" s="76"/>
      <c r="T43" s="76"/>
      <c r="U43" s="76"/>
    </row>
    <row r="44" spans="1:21" ht="15" x14ac:dyDescent="0.25">
      <c r="A44" s="33">
        <v>2.4</v>
      </c>
      <c r="B44" s="30">
        <v>60</v>
      </c>
      <c r="C44" s="30">
        <f t="shared" si="18"/>
        <v>1440</v>
      </c>
      <c r="D44" s="30">
        <f t="shared" si="19"/>
        <v>1.8144</v>
      </c>
      <c r="E44" s="30">
        <f t="shared" si="20"/>
        <v>129.6</v>
      </c>
      <c r="F44" s="30"/>
      <c r="G44" s="50"/>
      <c r="H44" s="71"/>
      <c r="I44" s="55">
        <v>2.5</v>
      </c>
      <c r="J44" s="30">
        <v>12</v>
      </c>
      <c r="K44" s="30">
        <f t="shared" si="21"/>
        <v>300</v>
      </c>
      <c r="L44" s="30">
        <f t="shared" si="22"/>
        <v>0.378</v>
      </c>
      <c r="M44" s="30">
        <f t="shared" si="23"/>
        <v>27</v>
      </c>
      <c r="N44" s="30"/>
      <c r="O44" s="30"/>
      <c r="Q44" s="80">
        <v>2.2000000000000002</v>
      </c>
      <c r="R44" s="80">
        <v>10</v>
      </c>
      <c r="S44" s="80">
        <f>Q44*R44*10</f>
        <v>220</v>
      </c>
      <c r="T44" s="80"/>
      <c r="U44" s="80"/>
    </row>
    <row r="45" spans="1:21" ht="15" x14ac:dyDescent="0.25">
      <c r="A45" s="33">
        <v>2.2999999999999998</v>
      </c>
      <c r="B45" s="30">
        <v>53</v>
      </c>
      <c r="C45" s="30">
        <f t="shared" si="18"/>
        <v>1219</v>
      </c>
      <c r="D45" s="30">
        <f t="shared" si="19"/>
        <v>1.5359399999999999</v>
      </c>
      <c r="E45" s="30">
        <f t="shared" si="20"/>
        <v>109.71</v>
      </c>
      <c r="F45" s="30"/>
      <c r="G45" s="50"/>
      <c r="H45" s="71"/>
      <c r="I45" s="55">
        <v>2.4</v>
      </c>
      <c r="J45" s="30">
        <v>9</v>
      </c>
      <c r="K45" s="30">
        <f t="shared" si="21"/>
        <v>215.99999999999997</v>
      </c>
      <c r="L45" s="30">
        <f t="shared" si="22"/>
        <v>0.27215999999999996</v>
      </c>
      <c r="M45" s="30">
        <f t="shared" si="23"/>
        <v>19.439999999999998</v>
      </c>
      <c r="N45" s="30"/>
      <c r="O45" s="30"/>
      <c r="Q45" s="76" t="s">
        <v>55</v>
      </c>
      <c r="R45" s="76"/>
      <c r="S45" s="76"/>
      <c r="T45" s="76"/>
      <c r="U45" s="76"/>
    </row>
    <row r="46" spans="1:21" ht="15" x14ac:dyDescent="0.25">
      <c r="A46" s="33">
        <v>2.2000000000000002</v>
      </c>
      <c r="B46" s="30">
        <v>61</v>
      </c>
      <c r="C46" s="30">
        <f t="shared" si="18"/>
        <v>1342.0000000000002</v>
      </c>
      <c r="D46" s="30">
        <f t="shared" si="19"/>
        <v>1.6909200000000002</v>
      </c>
      <c r="E46" s="30">
        <f t="shared" si="20"/>
        <v>120.78000000000002</v>
      </c>
      <c r="F46" s="30"/>
      <c r="G46" s="50"/>
      <c r="H46" s="71"/>
      <c r="I46" s="55">
        <v>2.2999999999999998</v>
      </c>
      <c r="J46" s="30">
        <v>7</v>
      </c>
      <c r="K46" s="30">
        <f t="shared" si="21"/>
        <v>160.99999999999997</v>
      </c>
      <c r="L46" s="30">
        <f t="shared" si="22"/>
        <v>0.20285999999999996</v>
      </c>
      <c r="M46" s="30">
        <f t="shared" si="23"/>
        <v>14.489999999999998</v>
      </c>
      <c r="N46" s="30"/>
      <c r="O46" s="30"/>
      <c r="Q46" s="81">
        <v>3</v>
      </c>
      <c r="R46" s="80">
        <v>14</v>
      </c>
      <c r="S46" s="81">
        <f>Q46*R46*20</f>
        <v>840</v>
      </c>
      <c r="T46" s="80"/>
      <c r="U46" s="80"/>
    </row>
    <row r="47" spans="1:21" ht="15" x14ac:dyDescent="0.25">
      <c r="A47" s="32">
        <v>2.1</v>
      </c>
      <c r="B47" s="30">
        <v>42</v>
      </c>
      <c r="C47" s="30">
        <f t="shared" si="18"/>
        <v>882</v>
      </c>
      <c r="D47" s="30">
        <f t="shared" si="19"/>
        <v>1.1113200000000001</v>
      </c>
      <c r="E47" s="30">
        <f t="shared" si="20"/>
        <v>79.38000000000001</v>
      </c>
      <c r="F47" s="30"/>
      <c r="G47" s="50"/>
      <c r="H47" s="71"/>
      <c r="I47" s="55">
        <v>2.2000000000000002</v>
      </c>
      <c r="J47" s="30">
        <v>6</v>
      </c>
      <c r="K47" s="30">
        <f t="shared" si="21"/>
        <v>132</v>
      </c>
      <c r="L47" s="30">
        <f t="shared" si="22"/>
        <v>0.16632</v>
      </c>
      <c r="M47" s="30">
        <f t="shared" si="23"/>
        <v>11.88</v>
      </c>
      <c r="N47" s="30"/>
      <c r="O47" s="30"/>
      <c r="Q47" s="81">
        <v>2.5</v>
      </c>
      <c r="R47" s="80">
        <v>10</v>
      </c>
      <c r="S47" s="80">
        <f t="shared" ref="S47:S49" si="24">Q47*R47*20</f>
        <v>500</v>
      </c>
      <c r="T47" s="80"/>
      <c r="U47" s="80"/>
    </row>
    <row r="48" spans="1:21" ht="15" x14ac:dyDescent="0.25">
      <c r="A48" s="32">
        <v>2</v>
      </c>
      <c r="B48" s="30">
        <v>19</v>
      </c>
      <c r="C48" s="30">
        <f t="shared" si="18"/>
        <v>380</v>
      </c>
      <c r="D48" s="30">
        <f t="shared" si="19"/>
        <v>0.4788</v>
      </c>
      <c r="E48" s="30">
        <f t="shared" si="20"/>
        <v>34.200000000000003</v>
      </c>
      <c r="F48" s="30"/>
      <c r="G48" s="50"/>
      <c r="H48" s="71"/>
      <c r="I48" s="54">
        <v>2.1</v>
      </c>
      <c r="J48" s="30">
        <v>12</v>
      </c>
      <c r="K48" s="30">
        <f t="shared" si="21"/>
        <v>252.00000000000003</v>
      </c>
      <c r="L48" s="30">
        <f t="shared" si="22"/>
        <v>0.31752000000000002</v>
      </c>
      <c r="M48" s="30">
        <f t="shared" si="23"/>
        <v>22.680000000000003</v>
      </c>
      <c r="N48" s="30"/>
      <c r="O48" s="30"/>
      <c r="Q48" s="81">
        <v>2.2000000000000002</v>
      </c>
      <c r="R48" s="80">
        <v>6</v>
      </c>
      <c r="S48" s="80">
        <f t="shared" si="24"/>
        <v>264</v>
      </c>
      <c r="T48" s="80"/>
      <c r="U48" s="80"/>
    </row>
    <row r="49" spans="1:21" ht="15" x14ac:dyDescent="0.25">
      <c r="A49" s="22" t="s">
        <v>24</v>
      </c>
      <c r="B49" s="28">
        <f>B41+B42+B43+B44+B45+B46+B48+B47</f>
        <v>298</v>
      </c>
      <c r="C49" s="28">
        <f>SUM(C41:C48)</f>
        <v>6943</v>
      </c>
      <c r="D49" s="28">
        <f>SUM(D41:D48)</f>
        <v>8.7481799999999996</v>
      </c>
      <c r="E49" s="28">
        <f>SUM(E41:E48)</f>
        <v>624.87</v>
      </c>
      <c r="F49" s="23"/>
      <c r="G49" s="47">
        <f>SUM(G41:G48)</f>
        <v>0</v>
      </c>
      <c r="H49" s="67"/>
      <c r="I49" s="54">
        <v>2</v>
      </c>
      <c r="J49" s="30">
        <v>99</v>
      </c>
      <c r="K49" s="30">
        <f t="shared" si="21"/>
        <v>1980</v>
      </c>
      <c r="L49" s="30">
        <f t="shared" si="22"/>
        <v>2.4947999999999997</v>
      </c>
      <c r="M49" s="30">
        <f t="shared" si="23"/>
        <v>178.20000000000002</v>
      </c>
      <c r="N49" s="30"/>
      <c r="O49" s="30"/>
      <c r="Q49" s="81">
        <v>2</v>
      </c>
      <c r="R49" s="80">
        <v>4</v>
      </c>
      <c r="S49" s="80">
        <f t="shared" si="24"/>
        <v>160</v>
      </c>
      <c r="T49" s="80"/>
      <c r="U49" s="80"/>
    </row>
    <row r="50" spans="1:21" ht="15" x14ac:dyDescent="0.25">
      <c r="A50" s="35">
        <v>1.9</v>
      </c>
      <c r="B50" s="36">
        <v>3</v>
      </c>
      <c r="C50" s="36">
        <f>A50*B50*10</f>
        <v>56.999999999999993</v>
      </c>
      <c r="D50" s="36">
        <f>A50*B50*10*0.014*0.09</f>
        <v>7.1819999999999995E-2</v>
      </c>
      <c r="E50" s="36">
        <f>A50*B50*0.9</f>
        <v>5.13</v>
      </c>
      <c r="F50" s="36">
        <v>20</v>
      </c>
      <c r="G50" s="51">
        <f>C50*F50</f>
        <v>1139.9999999999998</v>
      </c>
      <c r="H50" s="67"/>
      <c r="I50" s="56" t="s">
        <v>24</v>
      </c>
      <c r="J50" s="28">
        <f>J42+J43+J44+J45+J46+J47+J49+J48</f>
        <v>185</v>
      </c>
      <c r="K50" s="28">
        <f>SUM(K42:K49)</f>
        <v>4193</v>
      </c>
      <c r="L50" s="28">
        <f>SUM(L42:L49)</f>
        <v>5.2831799999999998</v>
      </c>
      <c r="M50" s="28">
        <f>SUM(M42:M49)</f>
        <v>377.37</v>
      </c>
      <c r="N50" s="23"/>
      <c r="O50" s="23">
        <f>SUM(O42:O49)</f>
        <v>0</v>
      </c>
      <c r="Q50" s="76" t="s">
        <v>56</v>
      </c>
      <c r="R50" s="79"/>
      <c r="S50" s="79"/>
      <c r="T50" s="79"/>
      <c r="U50" s="79"/>
    </row>
    <row r="51" spans="1:21" ht="15" x14ac:dyDescent="0.25">
      <c r="A51" s="32">
        <v>1.8</v>
      </c>
      <c r="B51" s="30">
        <v>18</v>
      </c>
      <c r="C51" s="30">
        <f>A51*B51*10</f>
        <v>324</v>
      </c>
      <c r="D51" s="30">
        <f>A51*B51*10*0.014*0.09</f>
        <v>0.40824000000000005</v>
      </c>
      <c r="E51" s="30">
        <f>A51*B51*0.9</f>
        <v>29.16</v>
      </c>
      <c r="F51" s="30"/>
      <c r="G51" s="50"/>
      <c r="H51" s="71"/>
      <c r="I51" s="57">
        <v>1.9</v>
      </c>
      <c r="J51" s="36">
        <v>5</v>
      </c>
      <c r="K51" s="36">
        <f>I51*J51*10</f>
        <v>95</v>
      </c>
      <c r="L51" s="36">
        <f>I51*J51*10*0.014*0.09</f>
        <v>0.1197</v>
      </c>
      <c r="M51" s="36">
        <f>I51*J51*0.9</f>
        <v>8.5500000000000007</v>
      </c>
      <c r="N51" s="36"/>
      <c r="O51" s="36"/>
      <c r="Q51" s="81">
        <v>3</v>
      </c>
      <c r="R51" s="80">
        <v>14</v>
      </c>
      <c r="S51" s="81">
        <f>Q51*R51*20</f>
        <v>840</v>
      </c>
      <c r="T51" s="80"/>
      <c r="U51" s="80"/>
    </row>
    <row r="52" spans="1:21" ht="15" x14ac:dyDescent="0.25">
      <c r="A52" s="33">
        <v>1.5</v>
      </c>
      <c r="B52" s="30">
        <v>16</v>
      </c>
      <c r="C52" s="30">
        <f>A52*B52*10</f>
        <v>240</v>
      </c>
      <c r="D52" s="30">
        <f>A52*B52*10*0.014*0.09</f>
        <v>0.3024</v>
      </c>
      <c r="E52" s="30">
        <f>A52*B52*0.9</f>
        <v>21.6</v>
      </c>
      <c r="F52" s="30"/>
      <c r="G52" s="50"/>
      <c r="H52" s="71"/>
      <c r="I52" s="54">
        <v>1.8</v>
      </c>
      <c r="J52" s="30">
        <v>9</v>
      </c>
      <c r="K52" s="30">
        <f>I52*J52*10</f>
        <v>162</v>
      </c>
      <c r="L52" s="30">
        <f>I52*J52*10*0.014*0.09</f>
        <v>0.20412000000000002</v>
      </c>
      <c r="M52" s="30">
        <f>I52*J52*0.9</f>
        <v>14.58</v>
      </c>
      <c r="N52" s="30"/>
      <c r="O52" s="30"/>
      <c r="Q52" s="81">
        <v>2.5</v>
      </c>
      <c r="R52" s="80">
        <v>10</v>
      </c>
      <c r="S52" s="80">
        <f t="shared" ref="S52:S54" si="25">Q52*R52*20</f>
        <v>500</v>
      </c>
      <c r="T52" s="80"/>
      <c r="U52" s="80"/>
    </row>
    <row r="53" spans="1:21" ht="15" x14ac:dyDescent="0.25">
      <c r="A53" s="32">
        <v>1.2</v>
      </c>
      <c r="B53" s="30">
        <v>15</v>
      </c>
      <c r="C53" s="30">
        <f>A53*B53*10</f>
        <v>180</v>
      </c>
      <c r="D53" s="30">
        <f>A53*B53*10*0.014*0.09</f>
        <v>0.2268</v>
      </c>
      <c r="E53" s="30">
        <f>A53*B53*0.9</f>
        <v>16.2</v>
      </c>
      <c r="F53" s="30"/>
      <c r="G53" s="50"/>
      <c r="H53" s="71"/>
      <c r="I53" s="55">
        <v>1.5</v>
      </c>
      <c r="J53" s="30">
        <v>13</v>
      </c>
      <c r="K53" s="30">
        <f>I53*J53*10</f>
        <v>195</v>
      </c>
      <c r="L53" s="30">
        <f>I53*J53*10*0.014*0.09</f>
        <v>0.2457</v>
      </c>
      <c r="M53" s="30">
        <f>I53*J53*0.9</f>
        <v>17.55</v>
      </c>
      <c r="N53" s="30"/>
      <c r="O53" s="30"/>
      <c r="Q53" s="81">
        <v>2.2000000000000002</v>
      </c>
      <c r="R53" s="80">
        <v>6</v>
      </c>
      <c r="S53" s="80">
        <f t="shared" si="25"/>
        <v>264</v>
      </c>
      <c r="T53" s="80"/>
      <c r="U53" s="80"/>
    </row>
    <row r="54" spans="1:21" ht="15" x14ac:dyDescent="0.25">
      <c r="A54" s="32">
        <v>1</v>
      </c>
      <c r="B54" s="30">
        <v>7</v>
      </c>
      <c r="C54" s="30">
        <f>A54*B54*10</f>
        <v>70</v>
      </c>
      <c r="D54" s="30">
        <f>A54*B54*10*0.014*0.09</f>
        <v>8.8200000000000001E-2</v>
      </c>
      <c r="E54" s="30">
        <f>A54*B54*0.9</f>
        <v>6.3</v>
      </c>
      <c r="F54" s="30"/>
      <c r="G54" s="50"/>
      <c r="H54" s="71"/>
      <c r="I54" s="54">
        <v>1.2</v>
      </c>
      <c r="J54" s="30">
        <v>7</v>
      </c>
      <c r="K54" s="30">
        <f>I54*J54*10</f>
        <v>84</v>
      </c>
      <c r="L54" s="30">
        <f>I54*J54*10*0.014*0.09</f>
        <v>0.10583999999999999</v>
      </c>
      <c r="M54" s="30">
        <f>I54*J54*0.9</f>
        <v>7.5600000000000005</v>
      </c>
      <c r="N54" s="30"/>
      <c r="O54" s="30"/>
      <c r="Q54" s="81">
        <v>2</v>
      </c>
      <c r="R54" s="80">
        <v>4</v>
      </c>
      <c r="S54" s="80">
        <f t="shared" si="25"/>
        <v>160</v>
      </c>
      <c r="T54" s="80"/>
      <c r="U54" s="80"/>
    </row>
    <row r="55" spans="1:21" ht="15" x14ac:dyDescent="0.25">
      <c r="A55" s="22" t="s">
        <v>25</v>
      </c>
      <c r="B55" s="23">
        <f>SUM(B51:B54)</f>
        <v>56</v>
      </c>
      <c r="C55" s="23">
        <f>SUM(C51:C54)</f>
        <v>814</v>
      </c>
      <c r="D55" s="23">
        <f>SUM(D51:D54)</f>
        <v>1.0256400000000001</v>
      </c>
      <c r="E55" s="23">
        <f>SUM(E51:E54)</f>
        <v>73.260000000000005</v>
      </c>
      <c r="F55" s="23"/>
      <c r="G55" s="47">
        <f>SUM(G51:G54)</f>
        <v>0</v>
      </c>
      <c r="H55" s="67"/>
      <c r="I55" s="54">
        <v>1</v>
      </c>
      <c r="J55" s="30">
        <v>5</v>
      </c>
      <c r="K55" s="30">
        <f>I55*J55*10</f>
        <v>50</v>
      </c>
      <c r="L55" s="30">
        <f>I55*J55*10*0.014*0.09</f>
        <v>6.3E-2</v>
      </c>
      <c r="M55" s="30">
        <f>I55*J55*0.9</f>
        <v>4.5</v>
      </c>
      <c r="N55" s="30"/>
      <c r="O55" s="30"/>
      <c r="Q55" s="76" t="s">
        <v>57</v>
      </c>
      <c r="R55" s="79"/>
      <c r="S55" s="79"/>
      <c r="T55" s="79"/>
      <c r="U55" s="79"/>
    </row>
    <row r="56" spans="1:21" ht="21.75" thickBot="1" x14ac:dyDescent="0.3">
      <c r="A56" s="18" t="s">
        <v>26</v>
      </c>
      <c r="B56" s="19">
        <f>B55+B49</f>
        <v>354</v>
      </c>
      <c r="C56" s="19">
        <f>C55+C49</f>
        <v>7757</v>
      </c>
      <c r="D56" s="19">
        <f>D55+D49</f>
        <v>9.7738200000000006</v>
      </c>
      <c r="E56" s="19">
        <f>E55+E49</f>
        <v>698.13</v>
      </c>
      <c r="F56" s="24"/>
      <c r="G56" s="48">
        <f>G55+G49</f>
        <v>0</v>
      </c>
      <c r="H56" s="68"/>
      <c r="I56" s="56" t="s">
        <v>25</v>
      </c>
      <c r="J56" s="23">
        <f>SUM(J52:J55)</f>
        <v>34</v>
      </c>
      <c r="K56" s="23">
        <f>SUM(K52:K55)</f>
        <v>491</v>
      </c>
      <c r="L56" s="23">
        <f>SUM(L52:L55)</f>
        <v>0.61865999999999999</v>
      </c>
      <c r="M56" s="23">
        <f>SUM(M52:M55)</f>
        <v>44.190000000000005</v>
      </c>
      <c r="N56" s="23"/>
      <c r="O56" s="23">
        <f>SUM(O52:O55)</f>
        <v>0</v>
      </c>
      <c r="Q56" s="80" t="s">
        <v>58</v>
      </c>
      <c r="R56" s="80">
        <v>10</v>
      </c>
      <c r="S56" s="82"/>
      <c r="T56" s="82"/>
      <c r="U56" s="82"/>
    </row>
    <row r="57" spans="1:21" ht="22.5" thickTop="1" thickBot="1" x14ac:dyDescent="0.25">
      <c r="A57" s="21" t="s">
        <v>21</v>
      </c>
      <c r="B57" s="21" t="s">
        <v>13</v>
      </c>
      <c r="C57" s="21" t="s">
        <v>14</v>
      </c>
      <c r="D57" s="21" t="s">
        <v>30</v>
      </c>
      <c r="E57" s="21" t="s">
        <v>31</v>
      </c>
      <c r="F57" s="21" t="s">
        <v>15</v>
      </c>
      <c r="G57" s="45" t="s">
        <v>16</v>
      </c>
      <c r="H57" s="65"/>
      <c r="I57" s="58" t="s">
        <v>26</v>
      </c>
      <c r="J57" s="19">
        <f>J56+J50</f>
        <v>219</v>
      </c>
      <c r="K57" s="19">
        <f>K56+K50</f>
        <v>4684</v>
      </c>
      <c r="L57" s="19">
        <f>L56+L50</f>
        <v>5.90184</v>
      </c>
      <c r="M57" s="19">
        <f>M56+M50</f>
        <v>421.56</v>
      </c>
      <c r="N57" s="24"/>
      <c r="O57" s="19">
        <f>O56+O50</f>
        <v>0</v>
      </c>
      <c r="Q57" s="80" t="s">
        <v>59</v>
      </c>
      <c r="R57" s="80">
        <v>3</v>
      </c>
      <c r="S57" s="82"/>
      <c r="T57" s="82"/>
      <c r="U57" s="82"/>
    </row>
    <row r="58" spans="1:21" ht="16.5" thickTop="1" thickBot="1" x14ac:dyDescent="0.3">
      <c r="A58" s="32">
        <v>3</v>
      </c>
      <c r="B58" s="30">
        <v>0</v>
      </c>
      <c r="C58" s="30">
        <f t="shared" ref="C58:C65" si="26">A58*B58*10</f>
        <v>0</v>
      </c>
      <c r="D58" s="30">
        <f t="shared" ref="D58:D65" si="27">A58*B58*10*0.014*0.09</f>
        <v>0</v>
      </c>
      <c r="E58" s="30">
        <f t="shared" ref="E58:E65" si="28">A58*B58*0.9</f>
        <v>0</v>
      </c>
      <c r="F58" s="30"/>
      <c r="G58" s="50"/>
      <c r="H58" s="71"/>
      <c r="I58" s="53" t="s">
        <v>21</v>
      </c>
      <c r="J58" s="21" t="s">
        <v>13</v>
      </c>
      <c r="K58" s="21" t="s">
        <v>14</v>
      </c>
      <c r="L58" s="21" t="s">
        <v>30</v>
      </c>
      <c r="M58" s="21" t="s">
        <v>31</v>
      </c>
      <c r="N58" s="21" t="s">
        <v>15</v>
      </c>
      <c r="O58" s="21" t="s">
        <v>16</v>
      </c>
    </row>
    <row r="59" spans="1:21" ht="15.75" thickTop="1" x14ac:dyDescent="0.25">
      <c r="A59" s="33">
        <v>2.7</v>
      </c>
      <c r="B59" s="30">
        <v>0</v>
      </c>
      <c r="C59" s="30">
        <f t="shared" si="26"/>
        <v>0</v>
      </c>
      <c r="D59" s="30">
        <f t="shared" si="27"/>
        <v>0</v>
      </c>
      <c r="E59" s="30">
        <f t="shared" si="28"/>
        <v>0</v>
      </c>
      <c r="F59" s="30"/>
      <c r="G59" s="50"/>
      <c r="H59" s="71"/>
      <c r="I59" s="54">
        <v>3</v>
      </c>
      <c r="J59" s="30">
        <v>0</v>
      </c>
      <c r="K59" s="30">
        <f t="shared" ref="K59:K66" si="29">I59*J59*10</f>
        <v>0</v>
      </c>
      <c r="L59" s="30">
        <f t="shared" ref="L59:L66" si="30">I59*J59*10*0.014*0.09</f>
        <v>0</v>
      </c>
      <c r="M59" s="30">
        <f t="shared" ref="M59:M66" si="31">I59*J59*0.9</f>
        <v>0</v>
      </c>
      <c r="N59" s="30"/>
      <c r="O59" s="30"/>
    </row>
    <row r="60" spans="1:21" ht="15" x14ac:dyDescent="0.25">
      <c r="A60" s="33">
        <v>2.5</v>
      </c>
      <c r="B60" s="30">
        <v>10</v>
      </c>
      <c r="C60" s="30">
        <f t="shared" si="26"/>
        <v>250</v>
      </c>
      <c r="D60" s="30">
        <f t="shared" si="27"/>
        <v>0.315</v>
      </c>
      <c r="E60" s="30">
        <f t="shared" si="28"/>
        <v>22.5</v>
      </c>
      <c r="F60" s="30"/>
      <c r="G60" s="50"/>
      <c r="H60" s="71"/>
      <c r="I60" s="55">
        <v>2.7</v>
      </c>
      <c r="J60" s="30">
        <v>0</v>
      </c>
      <c r="K60" s="30">
        <f t="shared" si="29"/>
        <v>0</v>
      </c>
      <c r="L60" s="30">
        <f t="shared" si="30"/>
        <v>0</v>
      </c>
      <c r="M60" s="30">
        <f t="shared" si="31"/>
        <v>0</v>
      </c>
      <c r="N60" s="30"/>
      <c r="O60" s="30"/>
    </row>
    <row r="61" spans="1:21" ht="15" x14ac:dyDescent="0.25">
      <c r="A61" s="33">
        <v>2.4</v>
      </c>
      <c r="B61" s="30">
        <v>24</v>
      </c>
      <c r="C61" s="30">
        <f t="shared" si="26"/>
        <v>576</v>
      </c>
      <c r="D61" s="30">
        <f t="shared" si="27"/>
        <v>0.72575999999999996</v>
      </c>
      <c r="E61" s="30">
        <f t="shared" si="28"/>
        <v>51.839999999999996</v>
      </c>
      <c r="F61" s="30"/>
      <c r="G61" s="50"/>
      <c r="H61" s="71"/>
      <c r="I61" s="55">
        <v>2.5</v>
      </c>
      <c r="J61" s="30">
        <v>14</v>
      </c>
      <c r="K61" s="30">
        <f t="shared" si="29"/>
        <v>350</v>
      </c>
      <c r="L61" s="30">
        <f t="shared" si="30"/>
        <v>0.441</v>
      </c>
      <c r="M61" s="30">
        <f t="shared" si="31"/>
        <v>31.5</v>
      </c>
      <c r="N61" s="30"/>
      <c r="O61" s="30"/>
    </row>
    <row r="62" spans="1:21" ht="15" x14ac:dyDescent="0.25">
      <c r="A62" s="33">
        <v>2.2999999999999998</v>
      </c>
      <c r="B62" s="30">
        <v>56</v>
      </c>
      <c r="C62" s="30">
        <f t="shared" si="26"/>
        <v>1287.9999999999998</v>
      </c>
      <c r="D62" s="30">
        <f t="shared" si="27"/>
        <v>1.6228799999999997</v>
      </c>
      <c r="E62" s="30">
        <f t="shared" si="28"/>
        <v>115.91999999999999</v>
      </c>
      <c r="F62" s="30"/>
      <c r="G62" s="50"/>
      <c r="H62" s="71"/>
      <c r="I62" s="55">
        <v>2.4</v>
      </c>
      <c r="J62" s="30">
        <v>15</v>
      </c>
      <c r="K62" s="30">
        <f t="shared" si="29"/>
        <v>360</v>
      </c>
      <c r="L62" s="30">
        <f t="shared" si="30"/>
        <v>0.4536</v>
      </c>
      <c r="M62" s="30">
        <f t="shared" si="31"/>
        <v>32.4</v>
      </c>
      <c r="N62" s="30"/>
      <c r="O62" s="30"/>
    </row>
    <row r="63" spans="1:21" ht="15" x14ac:dyDescent="0.25">
      <c r="A63" s="33">
        <v>2.2000000000000002</v>
      </c>
      <c r="B63" s="30">
        <v>56</v>
      </c>
      <c r="C63" s="30">
        <f t="shared" si="26"/>
        <v>1232.0000000000002</v>
      </c>
      <c r="D63" s="30">
        <f t="shared" si="27"/>
        <v>1.5523200000000004</v>
      </c>
      <c r="E63" s="30">
        <f t="shared" si="28"/>
        <v>110.88000000000002</v>
      </c>
      <c r="F63" s="30"/>
      <c r="G63" s="50"/>
      <c r="H63" s="71"/>
      <c r="I63" s="55">
        <v>2.2999999999999998</v>
      </c>
      <c r="J63" s="30">
        <v>9</v>
      </c>
      <c r="K63" s="30">
        <f t="shared" si="29"/>
        <v>207</v>
      </c>
      <c r="L63" s="30">
        <f t="shared" si="30"/>
        <v>0.26082</v>
      </c>
      <c r="M63" s="30">
        <f t="shared" si="31"/>
        <v>18.63</v>
      </c>
      <c r="N63" s="30"/>
      <c r="O63" s="30"/>
    </row>
    <row r="64" spans="1:21" ht="15" x14ac:dyDescent="0.25">
      <c r="A64" s="32">
        <v>2.1</v>
      </c>
      <c r="B64" s="30">
        <v>34</v>
      </c>
      <c r="C64" s="30">
        <f t="shared" si="26"/>
        <v>714</v>
      </c>
      <c r="D64" s="30">
        <f t="shared" si="27"/>
        <v>0.89964</v>
      </c>
      <c r="E64" s="30">
        <f t="shared" si="28"/>
        <v>64.260000000000005</v>
      </c>
      <c r="F64" s="30"/>
      <c r="G64" s="50"/>
      <c r="H64" s="71"/>
      <c r="I64" s="55">
        <v>2.2000000000000002</v>
      </c>
      <c r="J64" s="30">
        <v>10</v>
      </c>
      <c r="K64" s="30">
        <f t="shared" si="29"/>
        <v>220</v>
      </c>
      <c r="L64" s="30">
        <f t="shared" si="30"/>
        <v>0.2772</v>
      </c>
      <c r="M64" s="30">
        <f t="shared" si="31"/>
        <v>19.8</v>
      </c>
      <c r="N64" s="30"/>
      <c r="O64" s="30"/>
    </row>
    <row r="65" spans="1:15" ht="15" x14ac:dyDescent="0.25">
      <c r="A65" s="32">
        <v>2</v>
      </c>
      <c r="B65" s="30">
        <v>28</v>
      </c>
      <c r="C65" s="30">
        <f t="shared" si="26"/>
        <v>560</v>
      </c>
      <c r="D65" s="30">
        <f t="shared" si="27"/>
        <v>0.7056</v>
      </c>
      <c r="E65" s="30">
        <f t="shared" si="28"/>
        <v>50.4</v>
      </c>
      <c r="F65" s="30"/>
      <c r="G65" s="50"/>
      <c r="H65" s="71"/>
      <c r="I65" s="54">
        <v>2.1</v>
      </c>
      <c r="J65" s="30">
        <v>11</v>
      </c>
      <c r="K65" s="30">
        <f t="shared" si="29"/>
        <v>231</v>
      </c>
      <c r="L65" s="30">
        <f t="shared" si="30"/>
        <v>0.29105999999999999</v>
      </c>
      <c r="M65" s="30">
        <f t="shared" si="31"/>
        <v>20.790000000000003</v>
      </c>
      <c r="N65" s="30"/>
      <c r="O65" s="30"/>
    </row>
    <row r="66" spans="1:15" ht="15" x14ac:dyDescent="0.25">
      <c r="A66" s="25" t="s">
        <v>24</v>
      </c>
      <c r="B66" s="29">
        <f>SUM(B58:B65)</f>
        <v>208</v>
      </c>
      <c r="C66" s="29">
        <f>SUM(C58:C65)</f>
        <v>4620</v>
      </c>
      <c r="D66" s="29">
        <f>SUM(D58:D65)</f>
        <v>5.8211999999999993</v>
      </c>
      <c r="E66" s="29">
        <f>SUM(E58:E65)</f>
        <v>415.79999999999995</v>
      </c>
      <c r="F66" s="26"/>
      <c r="G66" s="49">
        <f>SUM(G58:G65)</f>
        <v>0</v>
      </c>
      <c r="H66" s="69"/>
      <c r="I66" s="54">
        <v>2</v>
      </c>
      <c r="J66" s="30">
        <v>100</v>
      </c>
      <c r="K66" s="30">
        <f t="shared" si="29"/>
        <v>2000</v>
      </c>
      <c r="L66" s="30">
        <f t="shared" si="30"/>
        <v>2.52</v>
      </c>
      <c r="M66" s="30">
        <f t="shared" si="31"/>
        <v>180</v>
      </c>
      <c r="N66" s="30"/>
      <c r="O66" s="30"/>
    </row>
    <row r="67" spans="1:15" ht="15" x14ac:dyDescent="0.25">
      <c r="A67" s="37">
        <v>1.9</v>
      </c>
      <c r="B67" s="38">
        <v>2</v>
      </c>
      <c r="C67" s="38">
        <f>A67*B67*10</f>
        <v>38</v>
      </c>
      <c r="D67" s="38">
        <f>A67*B67*10*0.014*0.09</f>
        <v>4.7879999999999999E-2</v>
      </c>
      <c r="E67" s="38">
        <f>A67*B67*0.9</f>
        <v>3.42</v>
      </c>
      <c r="F67" s="38"/>
      <c r="G67" s="52"/>
      <c r="H67" s="69"/>
      <c r="I67" s="59" t="s">
        <v>24</v>
      </c>
      <c r="J67" s="29">
        <f>SUM(J59:J66)</f>
        <v>159</v>
      </c>
      <c r="K67" s="29">
        <f>SUM(K59:K66)</f>
        <v>3368</v>
      </c>
      <c r="L67" s="29">
        <f>SUM(L59:L66)</f>
        <v>4.2436799999999995</v>
      </c>
      <c r="M67" s="29">
        <f>SUM(M59:M66)</f>
        <v>303.12</v>
      </c>
      <c r="N67" s="26"/>
      <c r="O67" s="26">
        <f>SUM(O59:O66)</f>
        <v>0</v>
      </c>
    </row>
    <row r="68" spans="1:15" ht="15" x14ac:dyDescent="0.25">
      <c r="A68" s="32">
        <v>1.8</v>
      </c>
      <c r="B68" s="30">
        <v>12</v>
      </c>
      <c r="C68" s="30">
        <f>A68*B68*10</f>
        <v>216</v>
      </c>
      <c r="D68" s="30">
        <f>A68*B68*10*0.014*0.09</f>
        <v>0.27216000000000001</v>
      </c>
      <c r="E68" s="30">
        <f>A68*B68*0.9</f>
        <v>19.440000000000001</v>
      </c>
      <c r="F68" s="30"/>
      <c r="G68" s="50"/>
      <c r="H68" s="71"/>
      <c r="I68" s="60">
        <v>1.9</v>
      </c>
      <c r="J68" s="38">
        <v>7</v>
      </c>
      <c r="K68" s="38">
        <f>I68*J68*10</f>
        <v>133</v>
      </c>
      <c r="L68" s="38">
        <f>I68*J68*10*0.014*0.09</f>
        <v>0.16758000000000001</v>
      </c>
      <c r="M68" s="38">
        <f>I68*J68*0.9</f>
        <v>11.969999999999999</v>
      </c>
      <c r="N68" s="38"/>
      <c r="O68" s="38"/>
    </row>
    <row r="69" spans="1:15" ht="15" x14ac:dyDescent="0.25">
      <c r="A69" s="33">
        <v>1.5</v>
      </c>
      <c r="B69" s="34">
        <v>17</v>
      </c>
      <c r="C69" s="30">
        <f>A69*B69*10</f>
        <v>255</v>
      </c>
      <c r="D69" s="30">
        <f>A69*B69*10*0.014*0.09</f>
        <v>0.32130000000000003</v>
      </c>
      <c r="E69" s="30">
        <f>A69*B69*0.9</f>
        <v>22.95</v>
      </c>
      <c r="F69" s="30"/>
      <c r="G69" s="50"/>
      <c r="H69" s="71"/>
      <c r="I69" s="54">
        <v>1.8</v>
      </c>
      <c r="J69" s="30">
        <v>12</v>
      </c>
      <c r="K69" s="30">
        <f>I69*J69*10</f>
        <v>216</v>
      </c>
      <c r="L69" s="30">
        <f>I69*J69*10*0.014*0.09</f>
        <v>0.27216000000000001</v>
      </c>
      <c r="M69" s="30">
        <f>I69*J69*0.9</f>
        <v>19.440000000000001</v>
      </c>
      <c r="N69" s="30"/>
      <c r="O69" s="30"/>
    </row>
    <row r="70" spans="1:15" ht="15" x14ac:dyDescent="0.25">
      <c r="A70" s="32">
        <v>1.2</v>
      </c>
      <c r="B70" s="30">
        <v>15</v>
      </c>
      <c r="C70" s="30">
        <f>A70*B70*10</f>
        <v>180</v>
      </c>
      <c r="D70" s="30">
        <f>A70*B70*10*0.014*0.09</f>
        <v>0.2268</v>
      </c>
      <c r="E70" s="30">
        <f>A70*B70*0.9</f>
        <v>16.2</v>
      </c>
      <c r="F70" s="30"/>
      <c r="G70" s="50"/>
      <c r="H70" s="71"/>
      <c r="I70" s="55">
        <v>1.5</v>
      </c>
      <c r="J70" s="34">
        <v>13</v>
      </c>
      <c r="K70" s="30">
        <f>I70*J70*10</f>
        <v>195</v>
      </c>
      <c r="L70" s="30">
        <f>I70*J70*10*0.014*0.09</f>
        <v>0.2457</v>
      </c>
      <c r="M70" s="30">
        <f>I70*J70*0.9</f>
        <v>17.55</v>
      </c>
      <c r="N70" s="30"/>
      <c r="O70" s="30"/>
    </row>
    <row r="71" spans="1:15" ht="15" x14ac:dyDescent="0.25">
      <c r="A71" s="32">
        <v>1</v>
      </c>
      <c r="B71" s="30">
        <v>11</v>
      </c>
      <c r="C71" s="30">
        <f>A71*B71*10</f>
        <v>110</v>
      </c>
      <c r="D71" s="30">
        <f>A71*B71*10*0.014*0.09</f>
        <v>0.1386</v>
      </c>
      <c r="E71" s="30">
        <f>A71*B71*0.9</f>
        <v>9.9</v>
      </c>
      <c r="F71" s="30"/>
      <c r="G71" s="50"/>
      <c r="H71" s="71"/>
      <c r="I71" s="54">
        <v>1.2</v>
      </c>
      <c r="J71" s="30">
        <v>8</v>
      </c>
      <c r="K71" s="30">
        <f>I71*J71*10</f>
        <v>96</v>
      </c>
      <c r="L71" s="30">
        <f>I71*J71*10*0.014*0.09</f>
        <v>0.12096</v>
      </c>
      <c r="M71" s="30">
        <f>I71*J71*0.9</f>
        <v>8.64</v>
      </c>
      <c r="N71" s="30"/>
      <c r="O71" s="30"/>
    </row>
    <row r="72" spans="1:15" ht="15" x14ac:dyDescent="0.25">
      <c r="A72" s="25" t="s">
        <v>25</v>
      </c>
      <c r="B72" s="26">
        <f>SUM(B68:B71)</f>
        <v>55</v>
      </c>
      <c r="C72" s="26">
        <f>SUM(C68:C71)</f>
        <v>761</v>
      </c>
      <c r="D72" s="26">
        <f>SUM(D68:D71)</f>
        <v>0.95886000000000005</v>
      </c>
      <c r="E72" s="26">
        <f>SUM(E68:E71)</f>
        <v>68.490000000000009</v>
      </c>
      <c r="F72" s="26"/>
      <c r="G72" s="49">
        <f>SUM(G68:G71)</f>
        <v>0</v>
      </c>
      <c r="H72" s="69"/>
      <c r="I72" s="54">
        <v>1</v>
      </c>
      <c r="J72" s="30">
        <v>9</v>
      </c>
      <c r="K72" s="30">
        <f>I72*J72*10</f>
        <v>90</v>
      </c>
      <c r="L72" s="30">
        <f>I72*J72*10*0.014*0.09</f>
        <v>0.1134</v>
      </c>
      <c r="M72" s="30">
        <f>I72*J72*0.9</f>
        <v>8.1</v>
      </c>
      <c r="N72" s="30"/>
      <c r="O72" s="30"/>
    </row>
    <row r="73" spans="1:15" ht="21" x14ac:dyDescent="0.25">
      <c r="A73" s="18" t="s">
        <v>27</v>
      </c>
      <c r="B73" s="19">
        <f>B66+B72</f>
        <v>263</v>
      </c>
      <c r="C73" s="19">
        <f>C72+C66</f>
        <v>5381</v>
      </c>
      <c r="D73" s="19">
        <f>D72+D66</f>
        <v>6.7800599999999989</v>
      </c>
      <c r="E73" s="19">
        <f>E72+E66</f>
        <v>484.28999999999996</v>
      </c>
      <c r="F73" s="24"/>
      <c r="G73" s="48">
        <f>G72+G66</f>
        <v>0</v>
      </c>
      <c r="H73" s="68"/>
      <c r="I73" s="59" t="s">
        <v>25</v>
      </c>
      <c r="J73" s="26">
        <f>SUM(J69:J72)</f>
        <v>42</v>
      </c>
      <c r="K73" s="26">
        <f>SUM(K69:K72)</f>
        <v>597</v>
      </c>
      <c r="L73" s="26">
        <f>SUM(L69:L72)</f>
        <v>0.75221999999999989</v>
      </c>
      <c r="M73" s="26">
        <f>SUM(M69:M72)</f>
        <v>53.730000000000004</v>
      </c>
      <c r="N73" s="26"/>
      <c r="O73" s="26">
        <f>SUM(O69:O72)</f>
        <v>0</v>
      </c>
    </row>
    <row r="74" spans="1:15" ht="21.75" thickBot="1" x14ac:dyDescent="0.25">
      <c r="A74" s="20" t="s">
        <v>22</v>
      </c>
      <c r="B74" s="27">
        <f>B73+B56</f>
        <v>617</v>
      </c>
      <c r="C74" s="27">
        <f>C73+C56</f>
        <v>13138</v>
      </c>
      <c r="D74" s="27">
        <f>D73+D56</f>
        <v>16.553879999999999</v>
      </c>
      <c r="E74" s="27">
        <f>E73+E56</f>
        <v>1182.42</v>
      </c>
      <c r="F74" s="20"/>
      <c r="G74" s="20">
        <f>G73+G56</f>
        <v>0</v>
      </c>
      <c r="H74" s="70"/>
      <c r="I74" s="58" t="s">
        <v>27</v>
      </c>
      <c r="J74" s="19">
        <f>J67+J73</f>
        <v>201</v>
      </c>
      <c r="K74" s="19">
        <f>K73+K67</f>
        <v>3965</v>
      </c>
      <c r="L74" s="19">
        <f>L73+L67</f>
        <v>4.9958999999999989</v>
      </c>
      <c r="M74" s="19">
        <f>M73+M67</f>
        <v>356.85</v>
      </c>
      <c r="N74" s="24"/>
      <c r="O74" s="19">
        <f>O73+O67</f>
        <v>0</v>
      </c>
    </row>
    <row r="75" spans="1:15" ht="16.5" thickTop="1" thickBot="1" x14ac:dyDescent="0.25">
      <c r="I75" s="20" t="s">
        <v>22</v>
      </c>
      <c r="J75" s="27">
        <f>J74+J57</f>
        <v>420</v>
      </c>
      <c r="K75" s="27">
        <f>K74+K57</f>
        <v>8649</v>
      </c>
      <c r="L75" s="27">
        <f>L74+L57</f>
        <v>10.897739999999999</v>
      </c>
      <c r="M75" s="27">
        <f>M74+M57</f>
        <v>778.41000000000008</v>
      </c>
      <c r="N75" s="20"/>
      <c r="O75" s="20">
        <f>O74+O57</f>
        <v>0</v>
      </c>
    </row>
    <row r="76" spans="1:15" ht="14.25" thickTop="1" thickBot="1" x14ac:dyDescent="0.25"/>
    <row r="77" spans="1:15" ht="16.5" thickTop="1" thickBot="1" x14ac:dyDescent="0.25">
      <c r="A77" s="21" t="s">
        <v>23</v>
      </c>
      <c r="B77" s="21" t="s">
        <v>13</v>
      </c>
      <c r="C77" s="21" t="s">
        <v>14</v>
      </c>
      <c r="D77" s="21" t="s">
        <v>28</v>
      </c>
      <c r="E77" s="21" t="s">
        <v>29</v>
      </c>
      <c r="F77" s="21" t="s">
        <v>15</v>
      </c>
      <c r="G77" s="45" t="s">
        <v>16</v>
      </c>
      <c r="H77" s="65"/>
    </row>
    <row r="78" spans="1:15" ht="16.5" thickTop="1" thickBot="1" x14ac:dyDescent="0.25">
      <c r="A78" s="21" t="s">
        <v>73</v>
      </c>
      <c r="B78" s="21" t="s">
        <v>17</v>
      </c>
      <c r="C78" s="21" t="s">
        <v>18</v>
      </c>
      <c r="D78" s="21" t="s">
        <v>30</v>
      </c>
      <c r="E78" s="21" t="s">
        <v>31</v>
      </c>
      <c r="F78" s="21" t="s">
        <v>19</v>
      </c>
      <c r="G78" s="45" t="s">
        <v>19</v>
      </c>
      <c r="H78" s="65"/>
    </row>
    <row r="79" spans="1:15" ht="15.75" thickTop="1" x14ac:dyDescent="0.25">
      <c r="A79" s="32">
        <v>3</v>
      </c>
      <c r="B79" s="30">
        <v>1</v>
      </c>
      <c r="C79" s="30">
        <f t="shared" ref="C79:C86" si="32">A79*B79*10</f>
        <v>30</v>
      </c>
      <c r="D79" s="30">
        <f>A79*B79*10*0.014*0.09</f>
        <v>3.78E-2</v>
      </c>
      <c r="E79" s="30">
        <f>A79*B79*0.9</f>
        <v>2.7</v>
      </c>
      <c r="F79" s="30"/>
      <c r="G79" s="50"/>
      <c r="H79" s="71"/>
    </row>
    <row r="80" spans="1:15" ht="15" x14ac:dyDescent="0.25">
      <c r="A80" s="33">
        <v>2.7</v>
      </c>
      <c r="B80" s="30">
        <v>16</v>
      </c>
      <c r="C80" s="34">
        <f t="shared" si="32"/>
        <v>432</v>
      </c>
      <c r="D80" s="34">
        <f t="shared" ref="D80:D86" si="33">A80*B80*10*0.014*0.09</f>
        <v>0.54432000000000003</v>
      </c>
      <c r="E80" s="34">
        <f t="shared" ref="E80:E86" si="34">A80*B80*0.9</f>
        <v>38.880000000000003</v>
      </c>
      <c r="F80" s="30"/>
      <c r="G80" s="50"/>
      <c r="H80" s="71"/>
    </row>
    <row r="81" spans="1:8" ht="15" x14ac:dyDescent="0.25">
      <c r="A81" s="33">
        <v>2.5</v>
      </c>
      <c r="B81" s="30">
        <v>14</v>
      </c>
      <c r="C81" s="30">
        <f t="shared" si="32"/>
        <v>350</v>
      </c>
      <c r="D81" s="30">
        <f t="shared" si="33"/>
        <v>0.441</v>
      </c>
      <c r="E81" s="30">
        <f t="shared" si="34"/>
        <v>31.5</v>
      </c>
      <c r="F81" s="30"/>
      <c r="G81" s="50"/>
      <c r="H81" s="71"/>
    </row>
    <row r="82" spans="1:8" ht="15" x14ac:dyDescent="0.25">
      <c r="A82" s="33">
        <v>2.4</v>
      </c>
      <c r="B82" s="30">
        <v>8</v>
      </c>
      <c r="C82" s="30">
        <f t="shared" si="32"/>
        <v>192</v>
      </c>
      <c r="D82" s="30">
        <f t="shared" si="33"/>
        <v>0.24192</v>
      </c>
      <c r="E82" s="30">
        <f t="shared" si="34"/>
        <v>17.28</v>
      </c>
      <c r="F82" s="30"/>
      <c r="G82" s="50"/>
      <c r="H82" s="71"/>
    </row>
    <row r="83" spans="1:8" ht="15" x14ac:dyDescent="0.25">
      <c r="A83" s="33">
        <v>2.2999999999999998</v>
      </c>
      <c r="B83" s="30">
        <v>6</v>
      </c>
      <c r="C83" s="30">
        <f t="shared" si="32"/>
        <v>138</v>
      </c>
      <c r="D83" s="30">
        <f t="shared" si="33"/>
        <v>0.17387999999999998</v>
      </c>
      <c r="E83" s="30">
        <f t="shared" si="34"/>
        <v>12.42</v>
      </c>
      <c r="F83" s="30"/>
      <c r="G83" s="50"/>
      <c r="H83" s="71"/>
    </row>
    <row r="84" spans="1:8" ht="15" x14ac:dyDescent="0.25">
      <c r="A84" s="33">
        <v>2.2000000000000002</v>
      </c>
      <c r="B84" s="30">
        <v>11</v>
      </c>
      <c r="C84" s="30">
        <f t="shared" si="32"/>
        <v>242.00000000000003</v>
      </c>
      <c r="D84" s="30">
        <f t="shared" si="33"/>
        <v>0.30492000000000002</v>
      </c>
      <c r="E84" s="30">
        <f t="shared" si="34"/>
        <v>21.780000000000005</v>
      </c>
      <c r="F84" s="30"/>
      <c r="G84" s="50"/>
      <c r="H84" s="71"/>
    </row>
    <row r="85" spans="1:8" ht="15" x14ac:dyDescent="0.25">
      <c r="A85" s="32">
        <v>2.1</v>
      </c>
      <c r="B85" s="30">
        <v>26</v>
      </c>
      <c r="C85" s="30">
        <f t="shared" si="32"/>
        <v>546</v>
      </c>
      <c r="D85" s="30">
        <f t="shared" si="33"/>
        <v>0.68796000000000002</v>
      </c>
      <c r="E85" s="30">
        <f t="shared" si="34"/>
        <v>49.14</v>
      </c>
      <c r="F85" s="30"/>
      <c r="G85" s="50"/>
      <c r="H85" s="71"/>
    </row>
    <row r="86" spans="1:8" ht="15" x14ac:dyDescent="0.25">
      <c r="A86" s="32">
        <v>2</v>
      </c>
      <c r="B86" s="30">
        <v>112</v>
      </c>
      <c r="C86" s="30">
        <f t="shared" si="32"/>
        <v>2240</v>
      </c>
      <c r="D86" s="30">
        <f t="shared" si="33"/>
        <v>2.8224</v>
      </c>
      <c r="E86" s="30">
        <f t="shared" si="34"/>
        <v>201.6</v>
      </c>
      <c r="F86" s="30"/>
      <c r="G86" s="50"/>
      <c r="H86" s="71"/>
    </row>
    <row r="87" spans="1:8" ht="15" x14ac:dyDescent="0.25">
      <c r="A87" s="22" t="s">
        <v>24</v>
      </c>
      <c r="B87" s="28">
        <f>B79+B80+B81+B82+B83+B84+B86+B85</f>
        <v>194</v>
      </c>
      <c r="C87" s="28">
        <f>SUM(C79:C86)</f>
        <v>4170</v>
      </c>
      <c r="D87" s="28">
        <f>SUM(D79:D86)</f>
        <v>5.2542</v>
      </c>
      <c r="E87" s="28">
        <f>SUM(E79:E86)</f>
        <v>375.3</v>
      </c>
      <c r="F87" s="23"/>
      <c r="G87" s="47">
        <f>SUM(G79:G86)</f>
        <v>0</v>
      </c>
      <c r="H87" s="67"/>
    </row>
    <row r="88" spans="1:8" ht="15" x14ac:dyDescent="0.25">
      <c r="A88" s="35">
        <v>1.9</v>
      </c>
      <c r="B88" s="36">
        <v>7</v>
      </c>
      <c r="C88" s="36">
        <f>A88*B88*10</f>
        <v>133</v>
      </c>
      <c r="D88" s="36">
        <f>A88*B88*10*0.014*0.09</f>
        <v>0.16758000000000001</v>
      </c>
      <c r="E88" s="36">
        <f>A88*B88*0.9</f>
        <v>11.969999999999999</v>
      </c>
      <c r="F88" s="36"/>
      <c r="G88" s="51"/>
      <c r="H88" s="67"/>
    </row>
    <row r="89" spans="1:8" ht="15" x14ac:dyDescent="0.25">
      <c r="A89" s="32">
        <v>1.8</v>
      </c>
      <c r="B89" s="30">
        <v>8</v>
      </c>
      <c r="C89" s="30">
        <f>A89*B89*10</f>
        <v>144</v>
      </c>
      <c r="D89" s="30">
        <f>A89*B89*10*0.014*0.09</f>
        <v>0.18143999999999999</v>
      </c>
      <c r="E89" s="30">
        <f>A89*B89*0.9</f>
        <v>12.96</v>
      </c>
      <c r="F89" s="30"/>
      <c r="G89" s="50"/>
      <c r="H89" s="71"/>
    </row>
    <row r="90" spans="1:8" ht="15" x14ac:dyDescent="0.25">
      <c r="A90" s="33">
        <v>1.5</v>
      </c>
      <c r="B90" s="30">
        <v>16</v>
      </c>
      <c r="C90" s="30">
        <f>A90*B90*10</f>
        <v>240</v>
      </c>
      <c r="D90" s="30">
        <f>A90*B90*10*0.014*0.09</f>
        <v>0.3024</v>
      </c>
      <c r="E90" s="30">
        <f>A90*B90*0.9</f>
        <v>21.6</v>
      </c>
      <c r="F90" s="30"/>
      <c r="G90" s="50"/>
      <c r="H90" s="71"/>
    </row>
    <row r="91" spans="1:8" ht="15" x14ac:dyDescent="0.25">
      <c r="A91" s="32">
        <v>1.2</v>
      </c>
      <c r="B91" s="30">
        <v>15</v>
      </c>
      <c r="C91" s="30">
        <f>A91*B91*10</f>
        <v>180</v>
      </c>
      <c r="D91" s="30">
        <f>A91*B91*10*0.014*0.09</f>
        <v>0.2268</v>
      </c>
      <c r="E91" s="30">
        <f>A91*B91*0.9</f>
        <v>16.2</v>
      </c>
      <c r="F91" s="30"/>
      <c r="G91" s="50"/>
      <c r="H91" s="71"/>
    </row>
    <row r="92" spans="1:8" ht="15" x14ac:dyDescent="0.25">
      <c r="A92" s="32">
        <v>1</v>
      </c>
      <c r="B92" s="30">
        <v>12</v>
      </c>
      <c r="C92" s="30">
        <f>A92*B92*10</f>
        <v>120</v>
      </c>
      <c r="D92" s="30">
        <f>A92*B92*10*0.014*0.09</f>
        <v>0.1512</v>
      </c>
      <c r="E92" s="30">
        <f>A92*B92*0.9</f>
        <v>10.8</v>
      </c>
      <c r="F92" s="30"/>
      <c r="G92" s="50"/>
      <c r="H92" s="71"/>
    </row>
    <row r="93" spans="1:8" ht="15" x14ac:dyDescent="0.25">
      <c r="A93" s="22" t="s">
        <v>25</v>
      </c>
      <c r="B93" s="23">
        <f>SUM(B89:B92)</f>
        <v>51</v>
      </c>
      <c r="C93" s="23">
        <f>SUM(C89:C92)</f>
        <v>684</v>
      </c>
      <c r="D93" s="23">
        <f>SUM(D89:D92)</f>
        <v>0.86183999999999994</v>
      </c>
      <c r="E93" s="23">
        <f>SUM(E89:E92)</f>
        <v>61.56</v>
      </c>
      <c r="F93" s="23"/>
      <c r="G93" s="47">
        <f>SUM(G89:G92)</f>
        <v>0</v>
      </c>
      <c r="H93" s="67"/>
    </row>
    <row r="94" spans="1:8" ht="21.75" thickBot="1" x14ac:dyDescent="0.25">
      <c r="A94" s="18" t="s">
        <v>26</v>
      </c>
      <c r="B94" s="19">
        <f>B93+B87</f>
        <v>245</v>
      </c>
      <c r="C94" s="19">
        <f>C93+C87</f>
        <v>4854</v>
      </c>
      <c r="D94" s="19">
        <f>D93+D87</f>
        <v>6.1160399999999999</v>
      </c>
      <c r="E94" s="19">
        <f>E93+E87</f>
        <v>436.86</v>
      </c>
      <c r="F94" s="24"/>
      <c r="G94" s="48">
        <f>G93+G87</f>
        <v>0</v>
      </c>
      <c r="H94" s="68"/>
    </row>
    <row r="95" spans="1:8" ht="16.5" thickTop="1" thickBot="1" x14ac:dyDescent="0.25">
      <c r="A95" s="21" t="s">
        <v>21</v>
      </c>
      <c r="B95" s="21" t="s">
        <v>13</v>
      </c>
      <c r="C95" s="21" t="s">
        <v>14</v>
      </c>
      <c r="D95" s="21" t="s">
        <v>30</v>
      </c>
      <c r="E95" s="21" t="s">
        <v>31</v>
      </c>
      <c r="F95" s="21" t="s">
        <v>15</v>
      </c>
      <c r="G95" s="45" t="s">
        <v>16</v>
      </c>
      <c r="H95" s="65"/>
    </row>
    <row r="96" spans="1:8" ht="15.75" thickTop="1" x14ac:dyDescent="0.25">
      <c r="A96" s="32">
        <v>3</v>
      </c>
      <c r="B96" s="30">
        <v>0</v>
      </c>
      <c r="C96" s="30">
        <f t="shared" ref="C96:C103" si="35">A96*B96*10</f>
        <v>0</v>
      </c>
      <c r="D96" s="30">
        <f t="shared" ref="D96:D103" si="36">A96*B96*10*0.014*0.09</f>
        <v>0</v>
      </c>
      <c r="E96" s="30">
        <f t="shared" ref="E96:E103" si="37">A96*B96*0.9</f>
        <v>0</v>
      </c>
      <c r="F96" s="30"/>
      <c r="G96" s="50"/>
      <c r="H96" s="71"/>
    </row>
    <row r="97" spans="1:8" ht="15" x14ac:dyDescent="0.25">
      <c r="A97" s="33">
        <v>2.7</v>
      </c>
      <c r="B97" s="30">
        <v>0</v>
      </c>
      <c r="C97" s="30">
        <f t="shared" si="35"/>
        <v>0</v>
      </c>
      <c r="D97" s="30">
        <f t="shared" si="36"/>
        <v>0</v>
      </c>
      <c r="E97" s="30">
        <f t="shared" si="37"/>
        <v>0</v>
      </c>
      <c r="F97" s="30"/>
      <c r="G97" s="50"/>
      <c r="H97" s="71"/>
    </row>
    <row r="98" spans="1:8" ht="15" x14ac:dyDescent="0.25">
      <c r="A98" s="33">
        <v>2.5</v>
      </c>
      <c r="B98" s="30">
        <v>0</v>
      </c>
      <c r="C98" s="30">
        <f t="shared" si="35"/>
        <v>0</v>
      </c>
      <c r="D98" s="30">
        <f t="shared" si="36"/>
        <v>0</v>
      </c>
      <c r="E98" s="30">
        <f t="shared" si="37"/>
        <v>0</v>
      </c>
      <c r="F98" s="30"/>
      <c r="G98" s="50"/>
      <c r="H98" s="71"/>
    </row>
    <row r="99" spans="1:8" ht="15" x14ac:dyDescent="0.25">
      <c r="A99" s="33">
        <v>2.4</v>
      </c>
      <c r="B99" s="30">
        <v>17</v>
      </c>
      <c r="C99" s="30">
        <f t="shared" si="35"/>
        <v>408</v>
      </c>
      <c r="D99" s="30">
        <f t="shared" si="36"/>
        <v>0.51407999999999998</v>
      </c>
      <c r="E99" s="30">
        <f t="shared" si="37"/>
        <v>36.72</v>
      </c>
      <c r="F99" s="30"/>
      <c r="G99" s="50"/>
      <c r="H99" s="71"/>
    </row>
    <row r="100" spans="1:8" ht="15" x14ac:dyDescent="0.25">
      <c r="A100" s="33">
        <v>2.2999999999999998</v>
      </c>
      <c r="B100" s="30">
        <v>8</v>
      </c>
      <c r="C100" s="30">
        <f t="shared" si="35"/>
        <v>184</v>
      </c>
      <c r="D100" s="30">
        <f t="shared" si="36"/>
        <v>0.23183999999999999</v>
      </c>
      <c r="E100" s="30">
        <f t="shared" si="37"/>
        <v>16.559999999999999</v>
      </c>
      <c r="F100" s="30"/>
      <c r="G100" s="50"/>
      <c r="H100" s="71"/>
    </row>
    <row r="101" spans="1:8" ht="15" x14ac:dyDescent="0.25">
      <c r="A101" s="33">
        <v>2.2000000000000002</v>
      </c>
      <c r="B101" s="30">
        <v>7</v>
      </c>
      <c r="C101" s="30">
        <f t="shared" si="35"/>
        <v>154.00000000000003</v>
      </c>
      <c r="D101" s="30">
        <f t="shared" si="36"/>
        <v>0.19404000000000005</v>
      </c>
      <c r="E101" s="30">
        <f t="shared" si="37"/>
        <v>13.860000000000003</v>
      </c>
      <c r="F101" s="30"/>
      <c r="G101" s="50"/>
      <c r="H101" s="71"/>
    </row>
    <row r="102" spans="1:8" ht="15" x14ac:dyDescent="0.25">
      <c r="A102" s="32">
        <v>2.1</v>
      </c>
      <c r="B102" s="30">
        <v>19</v>
      </c>
      <c r="C102" s="30">
        <f t="shared" si="35"/>
        <v>399</v>
      </c>
      <c r="D102" s="30">
        <f t="shared" si="36"/>
        <v>0.50273999999999996</v>
      </c>
      <c r="E102" s="30">
        <f t="shared" si="37"/>
        <v>35.909999999999997</v>
      </c>
      <c r="F102" s="30"/>
      <c r="G102" s="50"/>
      <c r="H102" s="71"/>
    </row>
    <row r="103" spans="1:8" ht="15" x14ac:dyDescent="0.25">
      <c r="A103" s="32">
        <v>2</v>
      </c>
      <c r="B103" s="30">
        <v>76</v>
      </c>
      <c r="C103" s="30">
        <f t="shared" si="35"/>
        <v>1520</v>
      </c>
      <c r="D103" s="30">
        <f t="shared" si="36"/>
        <v>1.9152</v>
      </c>
      <c r="E103" s="30">
        <f t="shared" si="37"/>
        <v>136.80000000000001</v>
      </c>
      <c r="F103" s="30"/>
      <c r="G103" s="50"/>
      <c r="H103" s="71"/>
    </row>
    <row r="104" spans="1:8" ht="15" x14ac:dyDescent="0.25">
      <c r="A104" s="25" t="s">
        <v>24</v>
      </c>
      <c r="B104" s="29">
        <f>SUM(B96:B103)</f>
        <v>127</v>
      </c>
      <c r="C104" s="29">
        <f>SUM(C96:C103)</f>
        <v>2665</v>
      </c>
      <c r="D104" s="29">
        <f>SUM(D96:D103)</f>
        <v>3.3578999999999999</v>
      </c>
      <c r="E104" s="29">
        <f>SUM(E96:E103)</f>
        <v>239.85000000000002</v>
      </c>
      <c r="F104" s="26"/>
      <c r="G104" s="49">
        <f>SUM(G96:G103)</f>
        <v>0</v>
      </c>
      <c r="H104" s="69"/>
    </row>
    <row r="105" spans="1:8" ht="15" x14ac:dyDescent="0.25">
      <c r="A105" s="37">
        <v>1.9</v>
      </c>
      <c r="B105" s="38">
        <v>8</v>
      </c>
      <c r="C105" s="38">
        <f>A105*B105*10</f>
        <v>152</v>
      </c>
      <c r="D105" s="38">
        <f>A105*B105*10*0.014*0.09</f>
        <v>0.19152</v>
      </c>
      <c r="E105" s="38">
        <f>A105*B105*0.9</f>
        <v>13.68</v>
      </c>
      <c r="F105" s="38"/>
      <c r="G105" s="52"/>
      <c r="H105" s="69"/>
    </row>
    <row r="106" spans="1:8" ht="15" x14ac:dyDescent="0.25">
      <c r="A106" s="32">
        <v>1.8</v>
      </c>
      <c r="B106" s="30">
        <v>9</v>
      </c>
      <c r="C106" s="30">
        <f>A106*B106*10</f>
        <v>162</v>
      </c>
      <c r="D106" s="30">
        <f>A106*B106*10*0.014*0.09</f>
        <v>0.20412000000000002</v>
      </c>
      <c r="E106" s="30">
        <f>A106*B106*0.9</f>
        <v>14.58</v>
      </c>
      <c r="F106" s="30"/>
      <c r="G106" s="50"/>
      <c r="H106" s="71"/>
    </row>
    <row r="107" spans="1:8" ht="15" x14ac:dyDescent="0.25">
      <c r="A107" s="33">
        <v>1.5</v>
      </c>
      <c r="B107" s="34">
        <v>11</v>
      </c>
      <c r="C107" s="30">
        <f>A107*B107*10</f>
        <v>165</v>
      </c>
      <c r="D107" s="30">
        <f>A107*B107*10*0.014*0.09</f>
        <v>0.2079</v>
      </c>
      <c r="E107" s="30">
        <f>A107*B107*0.9</f>
        <v>14.85</v>
      </c>
      <c r="F107" s="30"/>
      <c r="G107" s="50"/>
      <c r="H107" s="71"/>
    </row>
    <row r="108" spans="1:8" ht="15" x14ac:dyDescent="0.25">
      <c r="A108" s="32">
        <v>1.2</v>
      </c>
      <c r="B108" s="30">
        <v>8</v>
      </c>
      <c r="C108" s="30">
        <f>A108*B108*10</f>
        <v>96</v>
      </c>
      <c r="D108" s="30">
        <f>A108*B108*10*0.014*0.09</f>
        <v>0.12096</v>
      </c>
      <c r="E108" s="30">
        <f>A108*B108*0.9</f>
        <v>8.64</v>
      </c>
      <c r="F108" s="30"/>
      <c r="G108" s="50"/>
      <c r="H108" s="71"/>
    </row>
    <row r="109" spans="1:8" ht="15" x14ac:dyDescent="0.25">
      <c r="A109" s="32">
        <v>1</v>
      </c>
      <c r="B109" s="30">
        <v>6</v>
      </c>
      <c r="C109" s="30">
        <f>A109*B109*10</f>
        <v>60</v>
      </c>
      <c r="D109" s="30">
        <f>A109*B109*10*0.014*0.09</f>
        <v>7.5600000000000001E-2</v>
      </c>
      <c r="E109" s="30">
        <f>A109*B109*0.9</f>
        <v>5.4</v>
      </c>
      <c r="F109" s="30"/>
      <c r="G109" s="50"/>
      <c r="H109" s="71"/>
    </row>
    <row r="110" spans="1:8" ht="15" x14ac:dyDescent="0.25">
      <c r="A110" s="25" t="s">
        <v>25</v>
      </c>
      <c r="B110" s="26">
        <f>SUM(B106:B109)</f>
        <v>34</v>
      </c>
      <c r="C110" s="26">
        <f>SUM(C106:C109)</f>
        <v>483</v>
      </c>
      <c r="D110" s="26">
        <f>SUM(D106:D109)</f>
        <v>0.60858000000000001</v>
      </c>
      <c r="E110" s="26">
        <f>SUM(E106:E109)</f>
        <v>43.47</v>
      </c>
      <c r="F110" s="26"/>
      <c r="G110" s="49">
        <f>SUM(G106:G109)</f>
        <v>0</v>
      </c>
      <c r="H110" s="69"/>
    </row>
    <row r="111" spans="1:8" ht="21" x14ac:dyDescent="0.2">
      <c r="A111" s="18" t="s">
        <v>27</v>
      </c>
      <c r="B111" s="19">
        <f>B104+B110</f>
        <v>161</v>
      </c>
      <c r="C111" s="19">
        <f>C110+C104</f>
        <v>3148</v>
      </c>
      <c r="D111" s="19">
        <f>D110+D104</f>
        <v>3.9664799999999998</v>
      </c>
      <c r="E111" s="19">
        <f>E110+E104</f>
        <v>283.32000000000005</v>
      </c>
      <c r="F111" s="24"/>
      <c r="G111" s="48">
        <f>G110+G104</f>
        <v>0</v>
      </c>
      <c r="H111" s="68"/>
    </row>
    <row r="112" spans="1:8" ht="15.75" thickBot="1" x14ac:dyDescent="0.25">
      <c r="A112" s="20" t="s">
        <v>22</v>
      </c>
      <c r="B112" s="27">
        <f>B111+B94</f>
        <v>406</v>
      </c>
      <c r="C112" s="27">
        <f>C111+C94</f>
        <v>8002</v>
      </c>
      <c r="D112" s="27">
        <f>D111+D94</f>
        <v>10.082519999999999</v>
      </c>
      <c r="E112" s="27">
        <f>E111+E94</f>
        <v>720.18000000000006</v>
      </c>
      <c r="F112" s="20"/>
      <c r="G112" s="20">
        <f>G111+G94</f>
        <v>0</v>
      </c>
      <c r="H112" s="70"/>
    </row>
    <row r="113" ht="13.5" thickTop="1" x14ac:dyDescent="0.2"/>
    <row r="172" ht="14.25" customHeight="1" x14ac:dyDescent="0.2"/>
    <row r="174" ht="18.75" customHeight="1" x14ac:dyDescent="0.2"/>
    <row r="239" ht="15.75" customHeight="1" x14ac:dyDescent="0.2"/>
    <row r="243" ht="18.75" customHeight="1" x14ac:dyDescent="0.2"/>
    <row r="244" ht="15" customHeight="1" x14ac:dyDescent="0.2"/>
    <row r="256" ht="15.75" customHeight="1" x14ac:dyDescent="0.2"/>
    <row r="269" ht="16.5" customHeight="1" x14ac:dyDescent="0.2"/>
    <row r="278" ht="17.25" customHeight="1" x14ac:dyDescent="0.2"/>
    <row r="289" ht="16.5" customHeight="1" x14ac:dyDescent="0.2"/>
    <row r="298" ht="18" customHeight="1" x14ac:dyDescent="0.2"/>
    <row r="305" ht="17.25" customHeight="1" x14ac:dyDescent="0.2"/>
    <row r="314" ht="17.25" customHeight="1" x14ac:dyDescent="0.2"/>
    <row r="325" ht="16.5" customHeight="1" x14ac:dyDescent="0.2"/>
    <row r="341" ht="13.5" customHeight="1" x14ac:dyDescent="0.2"/>
    <row r="350" ht="12.75" customHeight="1" x14ac:dyDescent="0.2"/>
    <row r="378" ht="17.25" customHeight="1" x14ac:dyDescent="0.2"/>
    <row r="421" ht="17.25" customHeight="1" x14ac:dyDescent="0.2"/>
    <row r="423" ht="17.25" customHeight="1" x14ac:dyDescent="0.2"/>
  </sheetData>
  <dataConsolidate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24" workbookViewId="0">
      <selection activeCell="B37" sqref="B37"/>
    </sheetView>
  </sheetViews>
  <sheetFormatPr defaultRowHeight="15" x14ac:dyDescent="0.25"/>
  <cols>
    <col min="1" max="1" width="16.28515625" customWidth="1"/>
    <col min="2" max="2" width="16.5703125" customWidth="1"/>
    <col min="4" max="4" width="9.5703125" customWidth="1"/>
    <col min="5" max="5" width="12.85546875" customWidth="1"/>
    <col min="9" max="9" width="19.140625" customWidth="1"/>
  </cols>
  <sheetData>
    <row r="1" spans="1:13" ht="15.75" thickBot="1" x14ac:dyDescent="0.3">
      <c r="A1" t="s">
        <v>62</v>
      </c>
      <c r="B1" t="s">
        <v>62</v>
      </c>
    </row>
    <row r="2" spans="1:13" ht="31.5" thickTop="1" thickBot="1" x14ac:dyDescent="0.3">
      <c r="A2" s="21" t="s">
        <v>23</v>
      </c>
      <c r="B2" s="21" t="s">
        <v>13</v>
      </c>
      <c r="C2" s="21" t="s">
        <v>14</v>
      </c>
      <c r="D2" s="21" t="s">
        <v>28</v>
      </c>
      <c r="E2" s="21" t="s">
        <v>29</v>
      </c>
      <c r="F2" s="21" t="s">
        <v>15</v>
      </c>
      <c r="G2" s="45" t="s">
        <v>16</v>
      </c>
      <c r="I2" s="77" t="s">
        <v>23</v>
      </c>
      <c r="J2" s="77" t="s">
        <v>13</v>
      </c>
      <c r="K2" s="76" t="s">
        <v>14</v>
      </c>
      <c r="L2" s="77" t="s">
        <v>15</v>
      </c>
      <c r="M2" s="76" t="s">
        <v>16</v>
      </c>
    </row>
    <row r="3" spans="1:13" ht="16.5" thickTop="1" thickBot="1" x14ac:dyDescent="0.3">
      <c r="A3" s="21" t="s">
        <v>73</v>
      </c>
      <c r="B3" s="21" t="s">
        <v>17</v>
      </c>
      <c r="C3" s="21" t="s">
        <v>18</v>
      </c>
      <c r="D3" s="21" t="s">
        <v>30</v>
      </c>
      <c r="E3" s="21" t="s">
        <v>31</v>
      </c>
      <c r="F3" s="21" t="s">
        <v>19</v>
      </c>
      <c r="G3" s="45" t="s">
        <v>19</v>
      </c>
      <c r="I3" s="76" t="s">
        <v>51</v>
      </c>
      <c r="J3" s="76" t="s">
        <v>17</v>
      </c>
      <c r="K3" s="76" t="s">
        <v>18</v>
      </c>
      <c r="L3" s="76" t="s">
        <v>19</v>
      </c>
      <c r="M3" s="76" t="s">
        <v>19</v>
      </c>
    </row>
    <row r="4" spans="1:13" ht="15.75" thickTop="1" x14ac:dyDescent="0.25">
      <c r="A4" s="14">
        <v>3</v>
      </c>
      <c r="B4" s="15">
        <v>22</v>
      </c>
      <c r="C4" s="15">
        <f t="shared" ref="C4:C11" si="0">A4*B4*10</f>
        <v>660</v>
      </c>
      <c r="D4" s="15">
        <f>A4*B4*10*0.014*0.09</f>
        <v>0.83160000000000001</v>
      </c>
      <c r="E4" s="15">
        <f>A4*B4*0.9</f>
        <v>59.4</v>
      </c>
      <c r="F4" s="15"/>
      <c r="G4" s="46"/>
      <c r="I4" s="80" t="s">
        <v>50</v>
      </c>
      <c r="J4" s="80"/>
      <c r="K4" s="80"/>
      <c r="L4" s="80"/>
      <c r="M4" s="80"/>
    </row>
    <row r="5" spans="1:13" x14ac:dyDescent="0.25">
      <c r="A5" s="16">
        <v>2.7</v>
      </c>
      <c r="B5" s="15">
        <v>10</v>
      </c>
      <c r="C5" s="17">
        <f t="shared" si="0"/>
        <v>270</v>
      </c>
      <c r="D5" s="17">
        <f t="shared" ref="D5:D11" si="1">A5*B5*10*0.014*0.09</f>
        <v>0.3402</v>
      </c>
      <c r="E5" s="17">
        <f t="shared" ref="E5:E11" si="2">A5*B5*0.9</f>
        <v>24.3</v>
      </c>
      <c r="F5" s="15"/>
      <c r="G5" s="46"/>
      <c r="I5" s="81">
        <v>3</v>
      </c>
      <c r="J5" s="80">
        <v>14</v>
      </c>
      <c r="K5" s="81">
        <f>I5*J5*20</f>
        <v>840</v>
      </c>
      <c r="L5" s="80"/>
      <c r="M5" s="80">
        <v>2</v>
      </c>
    </row>
    <row r="6" spans="1:13" x14ac:dyDescent="0.25">
      <c r="A6" s="16">
        <v>2.5</v>
      </c>
      <c r="B6" s="15">
        <v>10</v>
      </c>
      <c r="C6" s="15">
        <f t="shared" si="0"/>
        <v>250</v>
      </c>
      <c r="D6" s="15">
        <f t="shared" si="1"/>
        <v>0.315</v>
      </c>
      <c r="E6" s="30">
        <f t="shared" si="2"/>
        <v>22.5</v>
      </c>
      <c r="F6" s="15"/>
      <c r="G6" s="46"/>
      <c r="I6" s="81">
        <v>2.5</v>
      </c>
      <c r="J6" s="80">
        <v>10</v>
      </c>
      <c r="K6" s="80">
        <f t="shared" ref="K6" si="3">I6*J6*20</f>
        <v>500</v>
      </c>
      <c r="L6" s="80"/>
      <c r="M6" s="80">
        <v>2</v>
      </c>
    </row>
    <row r="7" spans="1:13" x14ac:dyDescent="0.25">
      <c r="A7" s="16">
        <v>2.4</v>
      </c>
      <c r="B7" s="15">
        <v>3</v>
      </c>
      <c r="C7" s="15">
        <f t="shared" si="0"/>
        <v>72</v>
      </c>
      <c r="D7" s="15">
        <f t="shared" si="1"/>
        <v>9.0719999999999995E-2</v>
      </c>
      <c r="E7" s="15">
        <f t="shared" si="2"/>
        <v>6.4799999999999995</v>
      </c>
      <c r="F7" s="15"/>
      <c r="G7" s="46"/>
    </row>
    <row r="8" spans="1:13" x14ac:dyDescent="0.25">
      <c r="A8" s="16">
        <v>2.2999999999999998</v>
      </c>
      <c r="B8" s="15">
        <v>1</v>
      </c>
      <c r="C8" s="15">
        <f t="shared" si="0"/>
        <v>23</v>
      </c>
      <c r="D8" s="15">
        <f t="shared" si="1"/>
        <v>2.8979999999999999E-2</v>
      </c>
      <c r="E8" s="15">
        <f t="shared" si="2"/>
        <v>2.0699999999999998</v>
      </c>
      <c r="F8" s="15"/>
      <c r="G8" s="46"/>
      <c r="I8" s="76" t="s">
        <v>53</v>
      </c>
      <c r="J8" s="76"/>
      <c r="K8" s="76"/>
      <c r="L8" s="76"/>
      <c r="M8" s="76"/>
    </row>
    <row r="9" spans="1:13" x14ac:dyDescent="0.25">
      <c r="A9" s="16">
        <v>2.2000000000000002</v>
      </c>
      <c r="B9" s="15">
        <v>19</v>
      </c>
      <c r="C9" s="15">
        <f t="shared" si="0"/>
        <v>418.00000000000006</v>
      </c>
      <c r="D9" s="15">
        <f t="shared" si="1"/>
        <v>0.52668000000000004</v>
      </c>
      <c r="E9" s="15">
        <f t="shared" si="2"/>
        <v>37.620000000000005</v>
      </c>
      <c r="F9" s="15"/>
      <c r="G9" s="46"/>
      <c r="I9" s="80">
        <v>2.2000000000000002</v>
      </c>
      <c r="J9" s="80">
        <v>10</v>
      </c>
      <c r="K9" s="80">
        <f>I9*J9*10</f>
        <v>220</v>
      </c>
      <c r="L9" s="80"/>
      <c r="M9" s="80">
        <v>2</v>
      </c>
    </row>
    <row r="10" spans="1:13" x14ac:dyDescent="0.25">
      <c r="A10" s="14">
        <v>2.1</v>
      </c>
      <c r="B10" s="15">
        <v>19</v>
      </c>
      <c r="C10" s="15">
        <f t="shared" si="0"/>
        <v>399</v>
      </c>
      <c r="D10" s="15">
        <f t="shared" si="1"/>
        <v>0.50273999999999996</v>
      </c>
      <c r="E10" s="15">
        <f t="shared" si="2"/>
        <v>35.909999999999997</v>
      </c>
      <c r="F10" s="15"/>
      <c r="G10" s="46">
        <v>2</v>
      </c>
    </row>
    <row r="11" spans="1:13" x14ac:dyDescent="0.25">
      <c r="A11" s="14">
        <v>2</v>
      </c>
      <c r="B11" s="15">
        <v>73</v>
      </c>
      <c r="C11" s="15">
        <f t="shared" si="0"/>
        <v>1460</v>
      </c>
      <c r="D11" s="15">
        <f t="shared" si="1"/>
        <v>1.8396000000000001</v>
      </c>
      <c r="E11" s="15">
        <f t="shared" si="2"/>
        <v>131.4</v>
      </c>
      <c r="F11" s="15"/>
      <c r="G11" s="46"/>
    </row>
    <row r="12" spans="1:13" x14ac:dyDescent="0.25">
      <c r="A12" s="22" t="s">
        <v>24</v>
      </c>
      <c r="B12" s="28">
        <f>B4+B5+B6+B7+B8+B9+B11+B10</f>
        <v>157</v>
      </c>
      <c r="C12" s="28">
        <f>SUM(C4:C11)</f>
        <v>3552</v>
      </c>
      <c r="D12" s="28">
        <f>SUM(D4:D11)</f>
        <v>4.4755199999999995</v>
      </c>
      <c r="E12" s="28">
        <f>SUM(E4:E11)</f>
        <v>319.68</v>
      </c>
      <c r="F12" s="23"/>
      <c r="G12" s="47">
        <f>SUM(G4:G11)</f>
        <v>2</v>
      </c>
    </row>
    <row r="13" spans="1:13" ht="15.75" thickBot="1" x14ac:dyDescent="0.3"/>
    <row r="14" spans="1:13" ht="16.5" thickTop="1" thickBot="1" x14ac:dyDescent="0.3">
      <c r="A14" s="21" t="s">
        <v>21</v>
      </c>
      <c r="B14" s="21" t="s">
        <v>13</v>
      </c>
      <c r="C14" s="21" t="s">
        <v>14</v>
      </c>
      <c r="D14" s="21" t="s">
        <v>30</v>
      </c>
      <c r="E14" s="21" t="s">
        <v>31</v>
      </c>
      <c r="F14" s="21" t="s">
        <v>15</v>
      </c>
      <c r="G14" s="45" t="s">
        <v>16</v>
      </c>
      <c r="I14" s="63" t="s">
        <v>64</v>
      </c>
      <c r="J14" s="83">
        <f>G12+M9+M6+M5+G27</f>
        <v>12</v>
      </c>
    </row>
    <row r="15" spans="1:13" ht="15.75" thickTop="1" x14ac:dyDescent="0.25">
      <c r="A15" s="16">
        <v>2.4</v>
      </c>
      <c r="B15" s="15">
        <v>0</v>
      </c>
      <c r="C15" s="15">
        <f t="shared" ref="C15:C19" si="4">A15*B15*10</f>
        <v>0</v>
      </c>
      <c r="D15" s="15">
        <f t="shared" ref="D15:D19" si="5">A15*B15*10*0.014*0.09</f>
        <v>0</v>
      </c>
      <c r="E15" s="15">
        <f t="shared" ref="E15:E19" si="6">A15*B15*0.9</f>
        <v>0</v>
      </c>
      <c r="F15" s="15"/>
      <c r="G15" s="46"/>
    </row>
    <row r="16" spans="1:13" x14ac:dyDescent="0.25">
      <c r="A16" s="16">
        <v>2.2999999999999998</v>
      </c>
      <c r="B16" s="15">
        <v>3</v>
      </c>
      <c r="C16" s="15">
        <f t="shared" si="4"/>
        <v>69</v>
      </c>
      <c r="D16" s="15">
        <f t="shared" si="5"/>
        <v>8.693999999999999E-2</v>
      </c>
      <c r="E16" s="15">
        <f t="shared" si="6"/>
        <v>6.21</v>
      </c>
      <c r="F16" s="15"/>
      <c r="G16" s="46">
        <v>2</v>
      </c>
    </row>
    <row r="17" spans="1:7" x14ac:dyDescent="0.25">
      <c r="A17" s="16">
        <v>2.2000000000000002</v>
      </c>
      <c r="B17" s="15">
        <v>23</v>
      </c>
      <c r="C17" s="15">
        <f t="shared" si="4"/>
        <v>506</v>
      </c>
      <c r="D17" s="15">
        <f t="shared" si="5"/>
        <v>0.63756000000000002</v>
      </c>
      <c r="E17" s="15">
        <f t="shared" si="6"/>
        <v>45.54</v>
      </c>
      <c r="F17" s="15"/>
      <c r="G17" s="46"/>
    </row>
    <row r="18" spans="1:7" x14ac:dyDescent="0.25">
      <c r="A18" s="14">
        <v>2.1</v>
      </c>
      <c r="B18" s="15">
        <v>21</v>
      </c>
      <c r="C18" s="15">
        <f t="shared" si="4"/>
        <v>441</v>
      </c>
      <c r="D18" s="15">
        <f t="shared" si="5"/>
        <v>0.55566000000000004</v>
      </c>
      <c r="E18" s="15">
        <f t="shared" si="6"/>
        <v>39.690000000000005</v>
      </c>
      <c r="F18" s="15"/>
      <c r="G18" s="46"/>
    </row>
    <row r="19" spans="1:7" x14ac:dyDescent="0.25">
      <c r="A19" s="14">
        <v>2</v>
      </c>
      <c r="B19" s="15">
        <v>49</v>
      </c>
      <c r="C19" s="15">
        <f t="shared" si="4"/>
        <v>980</v>
      </c>
      <c r="D19" s="15">
        <f t="shared" si="5"/>
        <v>1.2348000000000001</v>
      </c>
      <c r="E19" s="15">
        <f t="shared" si="6"/>
        <v>88.2</v>
      </c>
      <c r="F19" s="15"/>
      <c r="G19" s="46"/>
    </row>
    <row r="20" spans="1:7" x14ac:dyDescent="0.25">
      <c r="A20" s="25" t="s">
        <v>24</v>
      </c>
      <c r="B20" s="29">
        <f>SUM(B15:B19)</f>
        <v>96</v>
      </c>
      <c r="C20" s="29">
        <f>SUM(C15:C19)</f>
        <v>1996</v>
      </c>
      <c r="D20" s="29">
        <f>SUM(D15:D19)</f>
        <v>2.5149600000000003</v>
      </c>
      <c r="E20" s="29">
        <f>SUM(E15:E19)</f>
        <v>179.64</v>
      </c>
      <c r="F20" s="26"/>
      <c r="G20" s="49">
        <f>SUM(G15:G19)</f>
        <v>2</v>
      </c>
    </row>
    <row r="21" spans="1:7" x14ac:dyDescent="0.25">
      <c r="A21" s="14">
        <v>1.8</v>
      </c>
      <c r="B21" s="15">
        <v>18</v>
      </c>
      <c r="C21" s="15">
        <f>A21*B21*10</f>
        <v>324</v>
      </c>
      <c r="D21" s="15">
        <f>A21*B21*10*0.014*0.09</f>
        <v>0.40824000000000005</v>
      </c>
      <c r="E21" s="15">
        <f>A21*B21*0.9</f>
        <v>29.16</v>
      </c>
      <c r="F21" s="15"/>
      <c r="G21" s="46"/>
    </row>
    <row r="22" spans="1:7" x14ac:dyDescent="0.25">
      <c r="A22" s="16">
        <v>1.5</v>
      </c>
      <c r="B22" s="17">
        <v>14</v>
      </c>
      <c r="C22" s="15">
        <f>A22*B22*10</f>
        <v>210</v>
      </c>
      <c r="D22" s="15">
        <f>A22*B22*10*0.014*0.09</f>
        <v>0.2646</v>
      </c>
      <c r="E22" s="15">
        <f>A22*B22*0.9</f>
        <v>18.900000000000002</v>
      </c>
      <c r="F22" s="15"/>
      <c r="G22" s="46"/>
    </row>
    <row r="23" spans="1:7" x14ac:dyDescent="0.25">
      <c r="A23" s="14">
        <v>1.2</v>
      </c>
      <c r="B23" s="15">
        <v>12</v>
      </c>
      <c r="C23" s="15">
        <f>A23*B23*10</f>
        <v>144</v>
      </c>
      <c r="D23" s="15">
        <f>A23*B23*10*0.014*0.09</f>
        <v>0.18143999999999999</v>
      </c>
      <c r="E23" s="15">
        <f>A23*B23*0.9</f>
        <v>12.959999999999999</v>
      </c>
      <c r="F23" s="15"/>
      <c r="G23" s="46"/>
    </row>
    <row r="24" spans="1:7" x14ac:dyDescent="0.25">
      <c r="A24" s="14">
        <v>1</v>
      </c>
      <c r="B24" s="15">
        <v>11</v>
      </c>
      <c r="C24" s="15">
        <f>A24*B24*10</f>
        <v>110</v>
      </c>
      <c r="D24" s="15">
        <f>A24*B24*10*0.014*0.09</f>
        <v>0.1386</v>
      </c>
      <c r="E24" s="15">
        <f>A24*B24*0.9</f>
        <v>9.9</v>
      </c>
      <c r="F24" s="15"/>
      <c r="G24" s="46">
        <v>2</v>
      </c>
    </row>
    <row r="25" spans="1:7" x14ac:dyDescent="0.25">
      <c r="A25" s="25" t="s">
        <v>25</v>
      </c>
      <c r="B25" s="26">
        <f>SUM(B21:B24)</f>
        <v>55</v>
      </c>
      <c r="C25" s="26">
        <f>SUM(C21:C24)</f>
        <v>788</v>
      </c>
      <c r="D25" s="26">
        <f>SUM(D21:D24)</f>
        <v>0.99288000000000021</v>
      </c>
      <c r="E25" s="26">
        <f>SUM(E21:E24)</f>
        <v>70.92</v>
      </c>
      <c r="F25" s="26"/>
      <c r="G25" s="49">
        <f>SUM(G21:G24)</f>
        <v>2</v>
      </c>
    </row>
    <row r="26" spans="1:7" ht="21" x14ac:dyDescent="0.25">
      <c r="A26" s="18" t="s">
        <v>27</v>
      </c>
      <c r="B26" s="19">
        <f>B20+B25</f>
        <v>151</v>
      </c>
      <c r="C26" s="19">
        <f>C25+C20</f>
        <v>2784</v>
      </c>
      <c r="D26" s="19">
        <f>D25+D20</f>
        <v>3.5078400000000007</v>
      </c>
      <c r="E26" s="19">
        <f>E25+E20</f>
        <v>250.56</v>
      </c>
      <c r="F26" s="24"/>
      <c r="G26" s="48">
        <f>G25+G20</f>
        <v>4</v>
      </c>
    </row>
    <row r="27" spans="1:7" ht="15.75" thickBot="1" x14ac:dyDescent="0.3">
      <c r="A27" s="20" t="s">
        <v>22</v>
      </c>
      <c r="B27" s="27">
        <f>B26+B13</f>
        <v>151</v>
      </c>
      <c r="C27" s="27">
        <f>C26+C13</f>
        <v>2784</v>
      </c>
      <c r="D27" s="27">
        <f>D26+D13</f>
        <v>3.5078400000000007</v>
      </c>
      <c r="E27" s="27">
        <f>E26+E13</f>
        <v>250.56</v>
      </c>
      <c r="F27" s="20"/>
      <c r="G27" s="20">
        <f>G26+G13</f>
        <v>4</v>
      </c>
    </row>
    <row r="28" spans="1:7" ht="15.75" thickTop="1" x14ac:dyDescent="0.25"/>
    <row r="29" spans="1:7" x14ac:dyDescent="0.25">
      <c r="A29" t="s">
        <v>61</v>
      </c>
    </row>
    <row r="30" spans="1:7" ht="15.75" thickBot="1" x14ac:dyDescent="0.3">
      <c r="B30" t="s">
        <v>63</v>
      </c>
    </row>
    <row r="31" spans="1:7" ht="31.5" thickTop="1" thickBot="1" x14ac:dyDescent="0.3">
      <c r="A31" s="21" t="s">
        <v>23</v>
      </c>
      <c r="B31" s="72" t="s">
        <v>13</v>
      </c>
      <c r="C31" s="21" t="s">
        <v>14</v>
      </c>
      <c r="D31" s="21" t="s">
        <v>28</v>
      </c>
      <c r="E31" s="21" t="s">
        <v>29</v>
      </c>
      <c r="F31" s="72" t="s">
        <v>15</v>
      </c>
      <c r="G31" s="45" t="s">
        <v>16</v>
      </c>
    </row>
    <row r="32" spans="1:7" ht="16.5" thickTop="1" thickBot="1" x14ac:dyDescent="0.3">
      <c r="A32" s="21" t="s">
        <v>73</v>
      </c>
      <c r="B32" s="21" t="s">
        <v>17</v>
      </c>
      <c r="C32" s="21" t="s">
        <v>18</v>
      </c>
      <c r="D32" s="21" t="s">
        <v>30</v>
      </c>
      <c r="E32" s="21" t="s">
        <v>31</v>
      </c>
      <c r="F32" s="21" t="s">
        <v>19</v>
      </c>
      <c r="G32" s="45" t="s">
        <v>19</v>
      </c>
    </row>
    <row r="33" spans="1:7" ht="15.75" thickTop="1" x14ac:dyDescent="0.25">
      <c r="A33" s="14">
        <v>1.8</v>
      </c>
      <c r="B33" s="15">
        <v>50</v>
      </c>
      <c r="C33" s="15">
        <f>A33*B33*10</f>
        <v>900</v>
      </c>
      <c r="D33" s="15">
        <f>A33*B33*10*0.014*0.09</f>
        <v>1.1339999999999999</v>
      </c>
      <c r="E33" s="15">
        <f>A33*B33*0.9</f>
        <v>81</v>
      </c>
      <c r="F33" s="15"/>
      <c r="G33" s="46">
        <v>2</v>
      </c>
    </row>
    <row r="34" spans="1:7" x14ac:dyDescent="0.25">
      <c r="A34" s="16">
        <v>1.5</v>
      </c>
      <c r="B34" s="15">
        <v>50</v>
      </c>
      <c r="C34" s="15">
        <f>A34*B34*10</f>
        <v>750</v>
      </c>
      <c r="D34" s="15">
        <f>A34*B34*10*0.014*0.09</f>
        <v>0.94499999999999995</v>
      </c>
      <c r="E34" s="15">
        <f>A34*B34*0.9</f>
        <v>67.5</v>
      </c>
      <c r="F34" s="15"/>
      <c r="G34" s="46">
        <v>2</v>
      </c>
    </row>
    <row r="35" spans="1:7" x14ac:dyDescent="0.25">
      <c r="A35" s="14">
        <v>1.2</v>
      </c>
      <c r="B35" s="15">
        <v>50</v>
      </c>
      <c r="C35" s="15">
        <f>A35*B35*10</f>
        <v>600</v>
      </c>
      <c r="D35" s="15">
        <f>A35*B35*10*0.014*0.09</f>
        <v>0.75600000000000001</v>
      </c>
      <c r="E35" s="15">
        <f>A35*B35*0.9</f>
        <v>54</v>
      </c>
      <c r="F35" s="15"/>
      <c r="G35" s="46">
        <v>2</v>
      </c>
    </row>
    <row r="36" spans="1:7" x14ac:dyDescent="0.25">
      <c r="A36" s="14">
        <v>1</v>
      </c>
      <c r="B36" s="15">
        <v>50</v>
      </c>
      <c r="C36" s="15">
        <f>A36*B36*10</f>
        <v>500</v>
      </c>
      <c r="D36" s="15">
        <f>A36*B36*10*0.014*0.09</f>
        <v>0.63</v>
      </c>
      <c r="E36" s="15">
        <f>A36*B36*0.9</f>
        <v>45</v>
      </c>
      <c r="F36" s="15"/>
      <c r="G36" s="46">
        <v>2</v>
      </c>
    </row>
    <row r="37" spans="1:7" x14ac:dyDescent="0.25">
      <c r="A37" s="22" t="s">
        <v>25</v>
      </c>
      <c r="B37" s="23">
        <f>SUM(B33:B36)</f>
        <v>200</v>
      </c>
      <c r="C37" s="23">
        <f>SUM(C33:C36)</f>
        <v>2750</v>
      </c>
      <c r="D37" s="23">
        <f>SUM(D33:D36)</f>
        <v>3.4649999999999999</v>
      </c>
      <c r="E37" s="23">
        <f>SUM(E33:E36)</f>
        <v>247.5</v>
      </c>
      <c r="F37" s="23"/>
      <c r="G37" s="47">
        <f>SUM(G33:G36)</f>
        <v>8</v>
      </c>
    </row>
    <row r="38" spans="1:7" ht="21.75" thickBot="1" x14ac:dyDescent="0.3">
      <c r="A38" s="18" t="s">
        <v>26</v>
      </c>
      <c r="B38" s="19"/>
      <c r="C38" s="19"/>
      <c r="D38" s="19"/>
      <c r="E38" s="19"/>
      <c r="F38" s="24"/>
      <c r="G38" s="48"/>
    </row>
    <row r="39" spans="1:7" ht="16.5" thickTop="1" thickBot="1" x14ac:dyDescent="0.3">
      <c r="A39" s="21" t="s">
        <v>21</v>
      </c>
      <c r="B39" s="21" t="s">
        <v>13</v>
      </c>
      <c r="C39" s="21" t="s">
        <v>14</v>
      </c>
      <c r="D39" s="21" t="s">
        <v>30</v>
      </c>
      <c r="E39" s="21" t="s">
        <v>31</v>
      </c>
      <c r="F39" s="21" t="s">
        <v>15</v>
      </c>
      <c r="G39" s="45" t="s">
        <v>16</v>
      </c>
    </row>
    <row r="40" spans="1:7" ht="15.75" thickTop="1" x14ac:dyDescent="0.25">
      <c r="A40" s="16">
        <v>2.2999999999999998</v>
      </c>
      <c r="B40" s="15">
        <v>3</v>
      </c>
      <c r="C40" s="15">
        <f t="shared" ref="C40:C43" si="7">A40*B40*10</f>
        <v>69</v>
      </c>
      <c r="D40" s="15">
        <f t="shared" ref="D40:D43" si="8">A40*B40*10*0.014*0.09</f>
        <v>8.693999999999999E-2</v>
      </c>
      <c r="E40" s="15">
        <f t="shared" ref="E40:E43" si="9">A40*B40*0.9</f>
        <v>6.21</v>
      </c>
      <c r="F40" s="15"/>
      <c r="G40" s="46">
        <v>22</v>
      </c>
    </row>
    <row r="41" spans="1:7" x14ac:dyDescent="0.25">
      <c r="A41" s="16">
        <v>2.2000000000000002</v>
      </c>
      <c r="B41" s="15">
        <v>23</v>
      </c>
      <c r="C41" s="15">
        <f t="shared" si="7"/>
        <v>506</v>
      </c>
      <c r="D41" s="15">
        <f t="shared" si="8"/>
        <v>0.63756000000000002</v>
      </c>
      <c r="E41" s="15">
        <f t="shared" si="9"/>
        <v>45.54</v>
      </c>
      <c r="F41" s="15"/>
      <c r="G41" s="46">
        <v>2</v>
      </c>
    </row>
    <row r="42" spans="1:7" x14ac:dyDescent="0.25">
      <c r="A42" s="14">
        <v>2.1</v>
      </c>
      <c r="B42" s="15">
        <v>21</v>
      </c>
      <c r="C42" s="15">
        <f t="shared" si="7"/>
        <v>441</v>
      </c>
      <c r="D42" s="15">
        <f t="shared" si="8"/>
        <v>0.55566000000000004</v>
      </c>
      <c r="E42" s="15">
        <f t="shared" si="9"/>
        <v>39.690000000000005</v>
      </c>
      <c r="F42" s="15"/>
      <c r="G42" s="46">
        <v>2</v>
      </c>
    </row>
    <row r="43" spans="1:7" x14ac:dyDescent="0.25">
      <c r="A43" s="14">
        <v>2</v>
      </c>
      <c r="B43" s="15">
        <v>49</v>
      </c>
      <c r="C43" s="15">
        <f t="shared" si="7"/>
        <v>980</v>
      </c>
      <c r="D43" s="15">
        <f t="shared" si="8"/>
        <v>1.2348000000000001</v>
      </c>
      <c r="E43" s="15">
        <f t="shared" si="9"/>
        <v>88.2</v>
      </c>
      <c r="F43" s="15"/>
      <c r="G43" s="46">
        <v>2</v>
      </c>
    </row>
    <row r="44" spans="1:7" x14ac:dyDescent="0.25">
      <c r="A44" s="25" t="s">
        <v>24</v>
      </c>
      <c r="B44" s="29">
        <f>SUM(B36:B43)</f>
        <v>346</v>
      </c>
      <c r="C44" s="29">
        <f>SUM(C36:C43)</f>
        <v>5246</v>
      </c>
      <c r="D44" s="29">
        <f>SUM(D36:D43)</f>
        <v>6.6099599999999992</v>
      </c>
      <c r="E44" s="29">
        <f>SUM(E36:E43)</f>
        <v>472.14</v>
      </c>
      <c r="F44" s="26"/>
      <c r="G44" s="49">
        <f>SUM(G36:G43)</f>
        <v>38</v>
      </c>
    </row>
    <row r="46" spans="1:7" x14ac:dyDescent="0.25">
      <c r="B46" t="s">
        <v>20</v>
      </c>
      <c r="C46" s="83">
        <f>G44+G37</f>
        <v>46</v>
      </c>
    </row>
  </sheetData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G12" sqref="G12"/>
    </sheetView>
  </sheetViews>
  <sheetFormatPr defaultRowHeight="15" x14ac:dyDescent="0.25"/>
  <cols>
    <col min="1" max="1" width="23.42578125" customWidth="1"/>
  </cols>
  <sheetData>
    <row r="1" spans="1:5" x14ac:dyDescent="0.25">
      <c r="A1" t="s">
        <v>68</v>
      </c>
    </row>
    <row r="2" spans="1:5" ht="30" x14ac:dyDescent="0.25">
      <c r="A2" s="77" t="s">
        <v>23</v>
      </c>
      <c r="B2" s="77" t="s">
        <v>13</v>
      </c>
      <c r="C2" s="76" t="s">
        <v>14</v>
      </c>
      <c r="D2" s="77" t="s">
        <v>15</v>
      </c>
      <c r="E2" s="76" t="s">
        <v>16</v>
      </c>
    </row>
    <row r="3" spans="1:5" x14ac:dyDescent="0.25">
      <c r="A3" s="76" t="s">
        <v>51</v>
      </c>
      <c r="B3" s="76" t="s">
        <v>17</v>
      </c>
      <c r="C3" s="76" t="s">
        <v>18</v>
      </c>
      <c r="D3" s="76" t="s">
        <v>19</v>
      </c>
      <c r="E3" s="76" t="s">
        <v>19</v>
      </c>
    </row>
    <row r="4" spans="1:5" x14ac:dyDescent="0.25">
      <c r="A4" s="80" t="s">
        <v>50</v>
      </c>
      <c r="B4" s="80"/>
      <c r="C4" s="80"/>
      <c r="D4" s="80"/>
      <c r="E4" s="80"/>
    </row>
    <row r="5" spans="1:5" x14ac:dyDescent="0.25">
      <c r="A5" s="81">
        <v>3</v>
      </c>
      <c r="B5" s="80">
        <v>14</v>
      </c>
      <c r="C5" s="81">
        <f>A5*B5*20</f>
        <v>840</v>
      </c>
      <c r="D5" s="80"/>
      <c r="E5" s="80">
        <v>2</v>
      </c>
    </row>
    <row r="6" spans="1:5" x14ac:dyDescent="0.25">
      <c r="A6" s="81">
        <v>2.5</v>
      </c>
      <c r="B6" s="80">
        <v>10</v>
      </c>
      <c r="C6" s="80">
        <f t="shared" ref="C6:C8" si="0">A6*B6*20</f>
        <v>500</v>
      </c>
      <c r="D6" s="80"/>
      <c r="E6" s="80"/>
    </row>
    <row r="7" spans="1:5" x14ac:dyDescent="0.25">
      <c r="A7" s="81">
        <v>2.2000000000000002</v>
      </c>
      <c r="B7" s="80">
        <v>6</v>
      </c>
      <c r="C7" s="80">
        <f t="shared" si="0"/>
        <v>264</v>
      </c>
      <c r="D7" s="80"/>
      <c r="E7" s="80">
        <v>22</v>
      </c>
    </row>
    <row r="8" spans="1:5" x14ac:dyDescent="0.25">
      <c r="A8" s="81">
        <v>2</v>
      </c>
      <c r="B8" s="80">
        <v>4</v>
      </c>
      <c r="C8" s="80">
        <f t="shared" si="0"/>
        <v>160</v>
      </c>
      <c r="D8" s="80"/>
      <c r="E8" s="80"/>
    </row>
    <row r="9" spans="1:5" x14ac:dyDescent="0.25">
      <c r="A9" s="78" t="s">
        <v>52</v>
      </c>
      <c r="B9" s="76"/>
      <c r="C9" s="76"/>
      <c r="D9" s="76"/>
      <c r="E9" s="76"/>
    </row>
    <row r="10" spans="1:5" x14ac:dyDescent="0.25">
      <c r="A10" s="81">
        <v>3</v>
      </c>
      <c r="B10" s="80">
        <v>14</v>
      </c>
      <c r="C10" s="81">
        <f>A10*B10*20</f>
        <v>840</v>
      </c>
      <c r="D10" s="80"/>
      <c r="E10" s="80">
        <v>2</v>
      </c>
    </row>
    <row r="11" spans="1:5" x14ac:dyDescent="0.25">
      <c r="A11" s="81">
        <v>2.5</v>
      </c>
      <c r="B11" s="80">
        <v>10</v>
      </c>
      <c r="C11" s="80">
        <f t="shared" ref="C11:C13" si="1">A11*B11*20</f>
        <v>500</v>
      </c>
      <c r="D11" s="80"/>
      <c r="E11" s="80"/>
    </row>
    <row r="12" spans="1:5" x14ac:dyDescent="0.25">
      <c r="A12" s="81">
        <v>2.2000000000000002</v>
      </c>
      <c r="B12" s="80">
        <v>6</v>
      </c>
      <c r="C12" s="80">
        <f t="shared" si="1"/>
        <v>264</v>
      </c>
      <c r="D12" s="80"/>
      <c r="E12" s="80">
        <v>2</v>
      </c>
    </row>
    <row r="13" spans="1:5" x14ac:dyDescent="0.25">
      <c r="A13" s="81">
        <v>2</v>
      </c>
      <c r="B13" s="80">
        <v>4</v>
      </c>
      <c r="C13" s="80">
        <f t="shared" si="1"/>
        <v>160</v>
      </c>
      <c r="D13" s="80"/>
      <c r="E13" s="80">
        <v>2</v>
      </c>
    </row>
    <row r="14" spans="1:5" x14ac:dyDescent="0.25">
      <c r="A14" s="76" t="s">
        <v>53</v>
      </c>
      <c r="B14" s="76"/>
      <c r="C14" s="76"/>
      <c r="D14" s="76"/>
      <c r="E14" s="76"/>
    </row>
    <row r="15" spans="1:5" x14ac:dyDescent="0.25">
      <c r="A15" s="80">
        <v>2.2000000000000002</v>
      </c>
      <c r="B15" s="80">
        <v>10</v>
      </c>
      <c r="C15" s="80">
        <f>A15*B15*10</f>
        <v>220</v>
      </c>
      <c r="D15" s="80"/>
      <c r="E15" s="80"/>
    </row>
    <row r="16" spans="1:5" x14ac:dyDescent="0.25">
      <c r="A16" s="76" t="s">
        <v>55</v>
      </c>
      <c r="B16" s="76"/>
      <c r="C16" s="76"/>
      <c r="D16" s="76"/>
      <c r="E16" s="76"/>
    </row>
    <row r="17" spans="1:5" x14ac:dyDescent="0.25">
      <c r="A17" s="81">
        <v>3</v>
      </c>
      <c r="B17" s="80">
        <v>14</v>
      </c>
      <c r="C17" s="81">
        <f>A17*B17*20</f>
        <v>840</v>
      </c>
      <c r="D17" s="80"/>
      <c r="E17" s="80"/>
    </row>
    <row r="18" spans="1:5" x14ac:dyDescent="0.25">
      <c r="A18" s="81">
        <v>2.5</v>
      </c>
      <c r="B18" s="80">
        <v>10</v>
      </c>
      <c r="C18" s="80">
        <f t="shared" ref="C18:C20" si="2">A18*B18*20</f>
        <v>500</v>
      </c>
      <c r="D18" s="80"/>
      <c r="E18" s="80"/>
    </row>
    <row r="19" spans="1:5" x14ac:dyDescent="0.25">
      <c r="A19" s="81">
        <v>2.2000000000000002</v>
      </c>
      <c r="B19" s="80">
        <v>6</v>
      </c>
      <c r="C19" s="80">
        <f t="shared" si="2"/>
        <v>264</v>
      </c>
      <c r="D19" s="80"/>
      <c r="E19" s="80"/>
    </row>
    <row r="20" spans="1:5" x14ac:dyDescent="0.25">
      <c r="A20" s="81">
        <v>2</v>
      </c>
      <c r="B20" s="80">
        <v>4</v>
      </c>
      <c r="C20" s="80">
        <f t="shared" si="2"/>
        <v>160</v>
      </c>
      <c r="D20" s="80"/>
      <c r="E20" s="80"/>
    </row>
    <row r="21" spans="1:5" x14ac:dyDescent="0.25">
      <c r="A21" s="76" t="s">
        <v>56</v>
      </c>
      <c r="B21" s="79"/>
      <c r="C21" s="79"/>
      <c r="D21" s="79"/>
      <c r="E21" s="79"/>
    </row>
    <row r="22" spans="1:5" x14ac:dyDescent="0.25">
      <c r="A22" s="81">
        <v>3</v>
      </c>
      <c r="B22" s="80">
        <v>14</v>
      </c>
      <c r="C22" s="81">
        <f>A22*B22*20</f>
        <v>840</v>
      </c>
      <c r="D22" s="80"/>
      <c r="E22" s="80"/>
    </row>
    <row r="24" spans="1:5" x14ac:dyDescent="0.25">
      <c r="A24" t="s">
        <v>20</v>
      </c>
      <c r="B24" s="83">
        <f>SUM(E4:E22)</f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H3" sqref="H3"/>
    </sheetView>
  </sheetViews>
  <sheetFormatPr defaultRowHeight="15" x14ac:dyDescent="0.25"/>
  <cols>
    <col min="1" max="1" width="17" customWidth="1"/>
  </cols>
  <sheetData>
    <row r="1" spans="1:13" ht="15.75" thickBot="1" x14ac:dyDescent="0.3">
      <c r="A1" t="s">
        <v>70</v>
      </c>
    </row>
    <row r="2" spans="1:13" ht="61.5" thickTop="1" thickBot="1" x14ac:dyDescent="0.3">
      <c r="A2" s="75" t="s">
        <v>23</v>
      </c>
      <c r="B2" s="72" t="s">
        <v>13</v>
      </c>
      <c r="C2" s="21" t="s">
        <v>14</v>
      </c>
      <c r="D2" s="21" t="s">
        <v>28</v>
      </c>
      <c r="E2" s="72" t="s">
        <v>29</v>
      </c>
      <c r="F2" s="72" t="s">
        <v>15</v>
      </c>
      <c r="G2" s="21" t="s">
        <v>16</v>
      </c>
      <c r="I2" s="77" t="s">
        <v>23</v>
      </c>
      <c r="J2" s="77" t="s">
        <v>13</v>
      </c>
      <c r="K2" s="76" t="s">
        <v>14</v>
      </c>
      <c r="L2" s="77" t="s">
        <v>15</v>
      </c>
      <c r="M2" s="76" t="s">
        <v>16</v>
      </c>
    </row>
    <row r="3" spans="1:13" ht="31.5" thickTop="1" thickBot="1" x14ac:dyDescent="0.3">
      <c r="A3" s="75" t="s">
        <v>73</v>
      </c>
      <c r="B3" s="21" t="s">
        <v>17</v>
      </c>
      <c r="C3" s="21" t="s">
        <v>18</v>
      </c>
      <c r="D3" s="21" t="s">
        <v>30</v>
      </c>
      <c r="E3" s="21" t="s">
        <v>31</v>
      </c>
      <c r="F3" s="21" t="s">
        <v>19</v>
      </c>
      <c r="G3" s="21" t="s">
        <v>19</v>
      </c>
      <c r="I3" s="76" t="s">
        <v>57</v>
      </c>
      <c r="J3" s="79"/>
      <c r="K3" s="79"/>
      <c r="L3" s="79"/>
      <c r="M3" s="79"/>
    </row>
    <row r="4" spans="1:13" ht="15.75" thickTop="1" x14ac:dyDescent="0.25">
      <c r="A4" s="54">
        <v>3</v>
      </c>
      <c r="B4" s="30">
        <v>24</v>
      </c>
      <c r="C4" s="30">
        <f t="shared" ref="C4:C9" si="0">A4*B4*10</f>
        <v>720</v>
      </c>
      <c r="D4" s="30">
        <f>A4*B4*10*0.014*0.09</f>
        <v>0.90720000000000001</v>
      </c>
      <c r="E4" s="30">
        <f>A4*B4*0.9</f>
        <v>64.8</v>
      </c>
      <c r="F4" s="30"/>
      <c r="G4" s="30"/>
      <c r="I4" s="80" t="s">
        <v>58</v>
      </c>
      <c r="J4" s="80">
        <v>10</v>
      </c>
      <c r="K4" s="82"/>
      <c r="L4" s="82"/>
      <c r="M4" s="82"/>
    </row>
    <row r="5" spans="1:13" x14ac:dyDescent="0.25">
      <c r="A5" s="55">
        <v>2.7</v>
      </c>
      <c r="B5" s="30">
        <v>16</v>
      </c>
      <c r="C5" s="34">
        <f t="shared" si="0"/>
        <v>432</v>
      </c>
      <c r="D5" s="34">
        <f t="shared" ref="D5:D9" si="1">A5*B5*10*0.014*0.09</f>
        <v>0.54432000000000003</v>
      </c>
      <c r="E5" s="34">
        <f t="shared" ref="E5:E9" si="2">A5*B5*0.9</f>
        <v>38.880000000000003</v>
      </c>
      <c r="F5" s="30"/>
      <c r="G5" s="30"/>
      <c r="I5" s="80" t="s">
        <v>59</v>
      </c>
      <c r="J5" s="80">
        <v>3</v>
      </c>
      <c r="K5" s="82"/>
      <c r="L5" s="82"/>
      <c r="M5" s="82"/>
    </row>
    <row r="6" spans="1:13" x14ac:dyDescent="0.25">
      <c r="A6" s="55">
        <v>2.5</v>
      </c>
      <c r="B6" s="30">
        <v>12</v>
      </c>
      <c r="C6" s="30">
        <f t="shared" si="0"/>
        <v>300</v>
      </c>
      <c r="D6" s="30">
        <f t="shared" si="1"/>
        <v>0.378</v>
      </c>
      <c r="E6" s="30">
        <f t="shared" si="2"/>
        <v>27</v>
      </c>
      <c r="F6" s="30"/>
      <c r="G6" s="30"/>
    </row>
    <row r="7" spans="1:13" x14ac:dyDescent="0.25">
      <c r="A7" s="55">
        <v>2.2000000000000002</v>
      </c>
      <c r="B7" s="30">
        <v>6</v>
      </c>
      <c r="C7" s="30">
        <f t="shared" si="0"/>
        <v>132</v>
      </c>
      <c r="D7" s="30">
        <f t="shared" si="1"/>
        <v>0.16632</v>
      </c>
      <c r="E7" s="30">
        <f t="shared" si="2"/>
        <v>11.88</v>
      </c>
      <c r="F7" s="30"/>
      <c r="G7" s="30"/>
    </row>
    <row r="8" spans="1:13" x14ac:dyDescent="0.25">
      <c r="A8" s="54">
        <v>2.1</v>
      </c>
      <c r="B8" s="30">
        <v>12</v>
      </c>
      <c r="C8" s="30">
        <f t="shared" si="0"/>
        <v>252.00000000000003</v>
      </c>
      <c r="D8" s="30">
        <f t="shared" si="1"/>
        <v>0.31752000000000002</v>
      </c>
      <c r="E8" s="30">
        <f t="shared" si="2"/>
        <v>22.680000000000003</v>
      </c>
      <c r="F8" s="30"/>
      <c r="G8" s="30"/>
    </row>
    <row r="9" spans="1:13" x14ac:dyDescent="0.25">
      <c r="A9" s="54">
        <v>2</v>
      </c>
      <c r="B9" s="30">
        <v>99</v>
      </c>
      <c r="C9" s="30">
        <f t="shared" si="0"/>
        <v>1980</v>
      </c>
      <c r="D9" s="30">
        <f t="shared" si="1"/>
        <v>2.4947999999999997</v>
      </c>
      <c r="E9" s="30">
        <f t="shared" si="2"/>
        <v>178.20000000000002</v>
      </c>
      <c r="F9" s="30"/>
      <c r="G9" s="30"/>
    </row>
    <row r="10" spans="1:13" x14ac:dyDescent="0.25">
      <c r="A10" s="56" t="s">
        <v>24</v>
      </c>
      <c r="B10" s="28">
        <f>SUM(B4:B9)</f>
        <v>169</v>
      </c>
      <c r="C10" s="28">
        <f>SUM(C4:C9)</f>
        <v>3816</v>
      </c>
      <c r="D10" s="28">
        <f>SUM(D4:D9)</f>
        <v>4.80816</v>
      </c>
      <c r="E10" s="28">
        <f>SUM(E4:E9)</f>
        <v>343.44000000000005</v>
      </c>
      <c r="F10" s="23"/>
      <c r="G10" s="23">
        <f>SUM(G4:G9)</f>
        <v>0</v>
      </c>
    </row>
    <row r="11" spans="1:13" x14ac:dyDescent="0.25">
      <c r="A11" s="55">
        <v>1.5</v>
      </c>
      <c r="B11" s="30">
        <v>13</v>
      </c>
      <c r="C11" s="30">
        <f>A11*B11*10</f>
        <v>195</v>
      </c>
      <c r="D11" s="30">
        <f>A11*B11*10*0.014*0.09</f>
        <v>0.2457</v>
      </c>
      <c r="E11" s="30">
        <f>A11*B11*0.9</f>
        <v>17.55</v>
      </c>
      <c r="F11" s="30"/>
      <c r="G11" s="30"/>
    </row>
    <row r="12" spans="1:13" x14ac:dyDescent="0.25">
      <c r="A12" s="54">
        <v>1.2</v>
      </c>
      <c r="B12" s="30">
        <v>7</v>
      </c>
      <c r="C12" s="30">
        <f>A12*B12*10</f>
        <v>84</v>
      </c>
      <c r="D12" s="30">
        <f>A12*B12*10*0.014*0.09</f>
        <v>0.10583999999999999</v>
      </c>
      <c r="E12" s="30">
        <f>A12*B12*0.9</f>
        <v>7.5600000000000005</v>
      </c>
      <c r="F12" s="30"/>
      <c r="G12" s="30"/>
    </row>
    <row r="13" spans="1:13" x14ac:dyDescent="0.25">
      <c r="A13" s="54">
        <v>1</v>
      </c>
      <c r="B13" s="30">
        <v>5</v>
      </c>
      <c r="C13" s="30">
        <f>A13*B13*10</f>
        <v>50</v>
      </c>
      <c r="D13" s="30">
        <f>A13*B13*10*0.014*0.09</f>
        <v>6.3E-2</v>
      </c>
      <c r="E13" s="30">
        <f>A13*B13*0.9</f>
        <v>4.5</v>
      </c>
      <c r="F13" s="30"/>
      <c r="G13" s="30"/>
    </row>
    <row r="14" spans="1:13" x14ac:dyDescent="0.25">
      <c r="A14" s="56" t="s">
        <v>25</v>
      </c>
      <c r="B14" s="23">
        <f>SUM(B11:B13)</f>
        <v>25</v>
      </c>
      <c r="C14" s="23">
        <f>SUM(C11:C13)</f>
        <v>329</v>
      </c>
      <c r="D14" s="23">
        <f>SUM(D11:D13)</f>
        <v>0.41453999999999996</v>
      </c>
      <c r="E14" s="23">
        <f>SUM(E11:E13)</f>
        <v>29.61</v>
      </c>
      <c r="F14" s="23"/>
      <c r="G14" s="23">
        <f>SUM(G11:G13)</f>
        <v>0</v>
      </c>
    </row>
    <row r="15" spans="1:13" ht="21.75" thickBot="1" x14ac:dyDescent="0.3">
      <c r="A15" s="58" t="s">
        <v>26</v>
      </c>
      <c r="B15" s="19">
        <f>B14+B10</f>
        <v>194</v>
      </c>
      <c r="C15" s="19">
        <f>C14+C10</f>
        <v>4145</v>
      </c>
      <c r="D15" s="19">
        <f>D14+D10</f>
        <v>5.2226999999999997</v>
      </c>
      <c r="E15" s="19">
        <f>E14+E10</f>
        <v>373.05000000000007</v>
      </c>
      <c r="F15" s="24"/>
      <c r="G15" s="19">
        <f>G14+G10</f>
        <v>0</v>
      </c>
    </row>
    <row r="16" spans="1:13" ht="31.5" thickTop="1" thickBot="1" x14ac:dyDescent="0.3">
      <c r="A16" s="75" t="s">
        <v>21</v>
      </c>
      <c r="B16" s="72" t="s">
        <v>13</v>
      </c>
      <c r="C16" s="21" t="s">
        <v>14</v>
      </c>
      <c r="D16" s="21" t="s">
        <v>30</v>
      </c>
      <c r="E16" s="21" t="s">
        <v>31</v>
      </c>
      <c r="F16" s="72" t="s">
        <v>15</v>
      </c>
      <c r="G16" s="21" t="s">
        <v>16</v>
      </c>
    </row>
    <row r="17" spans="1:7" ht="15.75" thickTop="1" x14ac:dyDescent="0.25">
      <c r="A17" s="55">
        <v>2.2999999999999998</v>
      </c>
      <c r="B17" s="30">
        <v>9</v>
      </c>
      <c r="C17" s="30">
        <f t="shared" ref="C17:C20" si="3">A17*B17*10</f>
        <v>207</v>
      </c>
      <c r="D17" s="30">
        <f t="shared" ref="D17:D20" si="4">A17*B17*10*0.014*0.09</f>
        <v>0.26082</v>
      </c>
      <c r="E17" s="30">
        <f t="shared" ref="E17:E20" si="5">A17*B17*0.9</f>
        <v>18.63</v>
      </c>
      <c r="F17" s="30"/>
      <c r="G17" s="30"/>
    </row>
    <row r="18" spans="1:7" x14ac:dyDescent="0.25">
      <c r="A18" s="55">
        <v>2.2000000000000002</v>
      </c>
      <c r="B18" s="30">
        <v>10</v>
      </c>
      <c r="C18" s="30">
        <f t="shared" si="3"/>
        <v>220</v>
      </c>
      <c r="D18" s="30">
        <f t="shared" si="4"/>
        <v>0.2772</v>
      </c>
      <c r="E18" s="30">
        <f t="shared" si="5"/>
        <v>19.8</v>
      </c>
      <c r="F18" s="30"/>
      <c r="G18" s="30"/>
    </row>
    <row r="19" spans="1:7" x14ac:dyDescent="0.25">
      <c r="A19" s="54">
        <v>2.1</v>
      </c>
      <c r="B19" s="30">
        <v>11</v>
      </c>
      <c r="C19" s="30">
        <f t="shared" si="3"/>
        <v>231</v>
      </c>
      <c r="D19" s="30">
        <f t="shared" si="4"/>
        <v>0.29105999999999999</v>
      </c>
      <c r="E19" s="30">
        <f t="shared" si="5"/>
        <v>20.790000000000003</v>
      </c>
      <c r="F19" s="30"/>
      <c r="G19" s="30"/>
    </row>
    <row r="20" spans="1:7" x14ac:dyDescent="0.25">
      <c r="A20" s="54">
        <v>2</v>
      </c>
      <c r="B20" s="30">
        <v>100</v>
      </c>
      <c r="C20" s="30">
        <f t="shared" si="3"/>
        <v>2000</v>
      </c>
      <c r="D20" s="30">
        <f t="shared" si="4"/>
        <v>2.52</v>
      </c>
      <c r="E20" s="30">
        <f t="shared" si="5"/>
        <v>180</v>
      </c>
      <c r="F20" s="30"/>
      <c r="G20" s="30"/>
    </row>
    <row r="21" spans="1:7" x14ac:dyDescent="0.25">
      <c r="A21" s="59" t="s">
        <v>24</v>
      </c>
      <c r="B21" s="29">
        <f>SUM(B17:B20)</f>
        <v>130</v>
      </c>
      <c r="C21" s="29">
        <f>SUM(C17:C20)</f>
        <v>2658</v>
      </c>
      <c r="D21" s="29">
        <f>SUM(D17:D20)</f>
        <v>3.3490799999999998</v>
      </c>
      <c r="E21" s="29">
        <f>SUM(E17:E20)</f>
        <v>239.22</v>
      </c>
      <c r="F21" s="26"/>
      <c r="G21" s="26">
        <f>SUM(G17:G20)</f>
        <v>0</v>
      </c>
    </row>
    <row r="22" spans="1:7" x14ac:dyDescent="0.25">
      <c r="A22" s="60">
        <v>1.9</v>
      </c>
      <c r="B22" s="38">
        <v>7</v>
      </c>
      <c r="C22" s="38">
        <f>A22*B22*10</f>
        <v>133</v>
      </c>
      <c r="D22" s="38">
        <f>A22*B22*10*0.014*0.09</f>
        <v>0.16758000000000001</v>
      </c>
      <c r="E22" s="38">
        <f>A22*B22*0.9</f>
        <v>11.969999999999999</v>
      </c>
      <c r="F22" s="38"/>
      <c r="G22" s="38"/>
    </row>
    <row r="23" spans="1:7" x14ac:dyDescent="0.25">
      <c r="A23" s="54">
        <v>1.8</v>
      </c>
      <c r="B23" s="30">
        <v>12</v>
      </c>
      <c r="C23" s="30">
        <f>A23*B23*10</f>
        <v>216</v>
      </c>
      <c r="D23" s="30">
        <f>A23*B23*10*0.014*0.09</f>
        <v>0.27216000000000001</v>
      </c>
      <c r="E23" s="30">
        <f>A23*B23*0.9</f>
        <v>19.440000000000001</v>
      </c>
      <c r="F23" s="30"/>
      <c r="G23" s="30"/>
    </row>
    <row r="24" spans="1:7" x14ac:dyDescent="0.25">
      <c r="A24" s="55">
        <v>1.5</v>
      </c>
      <c r="B24" s="34">
        <v>13</v>
      </c>
      <c r="C24" s="30">
        <f>A24*B24*10</f>
        <v>195</v>
      </c>
      <c r="D24" s="30">
        <f>A24*B24*10*0.014*0.09</f>
        <v>0.2457</v>
      </c>
      <c r="E24" s="30">
        <f>A24*B24*0.9</f>
        <v>17.55</v>
      </c>
      <c r="F24" s="30"/>
      <c r="G24" s="30"/>
    </row>
    <row r="25" spans="1:7" x14ac:dyDescent="0.25">
      <c r="A25" s="54">
        <v>1.2</v>
      </c>
      <c r="B25" s="30">
        <v>8</v>
      </c>
      <c r="C25" s="30">
        <f>A25*B25*10</f>
        <v>96</v>
      </c>
      <c r="D25" s="30">
        <f>A25*B25*10*0.014*0.09</f>
        <v>0.12096</v>
      </c>
      <c r="E25" s="30">
        <f>A25*B25*0.9</f>
        <v>8.64</v>
      </c>
      <c r="F25" s="30"/>
      <c r="G25" s="30"/>
    </row>
    <row r="26" spans="1:7" x14ac:dyDescent="0.25">
      <c r="A26" s="54">
        <v>1</v>
      </c>
      <c r="B26" s="30">
        <v>9</v>
      </c>
      <c r="C26" s="30">
        <f>A26*B26*10</f>
        <v>90</v>
      </c>
      <c r="D26" s="30">
        <f>A26*B26*10*0.014*0.09</f>
        <v>0.1134</v>
      </c>
      <c r="E26" s="30">
        <f>A26*B26*0.9</f>
        <v>8.1</v>
      </c>
      <c r="F26" s="30"/>
      <c r="G26" s="30"/>
    </row>
    <row r="27" spans="1:7" x14ac:dyDescent="0.25">
      <c r="A27" s="59" t="s">
        <v>25</v>
      </c>
      <c r="B27" s="26">
        <f>SUM(B23:B26)</f>
        <v>42</v>
      </c>
      <c r="C27" s="26">
        <f>SUM(C23:C26)</f>
        <v>597</v>
      </c>
      <c r="D27" s="26">
        <f>SUM(D23:D26)</f>
        <v>0.75221999999999989</v>
      </c>
      <c r="E27" s="26">
        <f>SUM(E23:E26)</f>
        <v>53.730000000000004</v>
      </c>
      <c r="F27" s="26"/>
      <c r="G27" s="26">
        <f>SUM(G23:G26)</f>
        <v>0</v>
      </c>
    </row>
    <row r="28" spans="1:7" ht="21" x14ac:dyDescent="0.25">
      <c r="A28" s="58" t="s">
        <v>27</v>
      </c>
      <c r="B28" s="19">
        <f>B21+B27</f>
        <v>172</v>
      </c>
      <c r="C28" s="19">
        <f>C27+C21</f>
        <v>3255</v>
      </c>
      <c r="D28" s="19">
        <f>D27+D21</f>
        <v>4.1013000000000002</v>
      </c>
      <c r="E28" s="19">
        <f>E27+E21</f>
        <v>292.95</v>
      </c>
      <c r="F28" s="24"/>
      <c r="G28" s="19">
        <f>G27+G21</f>
        <v>0</v>
      </c>
    </row>
    <row r="29" spans="1:7" ht="15.75" thickBot="1" x14ac:dyDescent="0.3">
      <c r="A29" s="20" t="s">
        <v>22</v>
      </c>
      <c r="B29" s="27">
        <f>B28+B15</f>
        <v>366</v>
      </c>
      <c r="C29" s="27">
        <f>C28+C15</f>
        <v>7400</v>
      </c>
      <c r="D29" s="27">
        <f>D28+D15</f>
        <v>9.3239999999999998</v>
      </c>
      <c r="E29" s="27">
        <f>E28+E15</f>
        <v>666</v>
      </c>
      <c r="F29" s="20"/>
      <c r="G29" s="20">
        <f>G28+G15</f>
        <v>0</v>
      </c>
    </row>
    <row r="30" spans="1:7" ht="15.75" thickTop="1" x14ac:dyDescent="0.25"/>
    <row r="31" spans="1:7" x14ac:dyDescent="0.25">
      <c r="A31" t="s">
        <v>69</v>
      </c>
      <c r="B31" s="83">
        <f>G29+M5+M4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ведомость</vt:lpstr>
      <vt:lpstr>ПОСТУПЛЕНИЕ НА СКЛАД1 </vt:lpstr>
      <vt:lpstr>иванов</vt:lpstr>
      <vt:lpstr>петров</vt:lpstr>
      <vt:lpstr>сидоров</vt:lpstr>
      <vt:lpstr>4 реализация</vt:lpstr>
      <vt:lpstr>5 реализация</vt:lpstr>
      <vt:lpstr>6 реализация</vt:lpstr>
      <vt:lpstr>7 реализация</vt:lpstr>
      <vt:lpstr>8 реализация</vt:lpstr>
      <vt:lpstr>9 реализация</vt:lpstr>
      <vt:lpstr>10 реализация</vt:lpstr>
      <vt:lpstr>11 реализация</vt:lpstr>
      <vt:lpstr>12 реализация</vt:lpstr>
      <vt:lpstr>13 реализация</vt:lpstr>
      <vt:lpstr>14 реализация</vt:lpstr>
      <vt:lpstr>15 реализация</vt:lpstr>
      <vt:lpstr>16 реализация</vt:lpstr>
      <vt:lpstr>поступлени на склад2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user12</cp:lastModifiedBy>
  <dcterms:created xsi:type="dcterms:W3CDTF">2015-07-01T17:18:54Z</dcterms:created>
  <dcterms:modified xsi:type="dcterms:W3CDTF">2015-07-07T20:12:55Z</dcterms:modified>
</cp:coreProperties>
</file>