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Лист1!$C$4:$C$9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Лист1!$I$4</definedName>
    <definedName name="solver_lhs2" localSheetId="0" hidden="1">Лист1!$I$4</definedName>
    <definedName name="solver_lhs3" localSheetId="0" hidden="1">Лист1!$I$4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Лист1!$C$16</definedName>
    <definedName name="solver_pre" localSheetId="0" hidden="1">0.000001</definedName>
    <definedName name="solver_rel1" localSheetId="0" hidden="1">2</definedName>
    <definedName name="solver_rel2" localSheetId="0" hidden="1">2</definedName>
    <definedName name="solver_rel3" localSheetId="0" hidden="1">2</definedName>
    <definedName name="solver_rhs1" localSheetId="0" hidden="1">Лист1!$K$4</definedName>
    <definedName name="solver_rhs2" localSheetId="0" hidden="1">Лист1!$K$4</definedName>
    <definedName name="solver_rhs3" localSheetId="0" hidden="1">Лист1!$K$4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100000</definedName>
  </definedNames>
  <calcPr calcId="125725"/>
</workbook>
</file>

<file path=xl/calcChain.xml><?xml version="1.0" encoding="utf-8"?>
<calcChain xmlns="http://schemas.openxmlformats.org/spreadsheetml/2006/main">
  <c r="I4" i="1"/>
  <c r="C12" l="1"/>
  <c r="B4"/>
  <c r="B8" l="1"/>
  <c r="B7"/>
  <c r="B10" s="1"/>
  <c r="B12"/>
  <c r="C13"/>
  <c r="C14" l="1"/>
  <c r="C15" s="1"/>
  <c r="C16" s="1"/>
  <c r="C18" s="1"/>
  <c r="B9"/>
  <c r="B13"/>
  <c r="B14" s="1"/>
  <c r="B15" s="1"/>
  <c r="B16" s="1"/>
  <c r="B17" s="1"/>
  <c r="C17" l="1"/>
</calcChain>
</file>

<file path=xl/sharedStrings.xml><?xml version="1.0" encoding="utf-8"?>
<sst xmlns="http://schemas.openxmlformats.org/spreadsheetml/2006/main" count="21" uniqueCount="21">
  <si>
    <t>План</t>
  </si>
  <si>
    <t>Показатель</t>
  </si>
  <si>
    <t>Итого</t>
  </si>
  <si>
    <t>Себестоимость продаж</t>
  </si>
  <si>
    <t>Выручка с НДС</t>
  </si>
  <si>
    <t>Выручка без НДС</t>
  </si>
  <si>
    <t>Прямые пост</t>
  </si>
  <si>
    <t>издержи логистические</t>
  </si>
  <si>
    <t>издержки упр и накл</t>
  </si>
  <si>
    <t>Итого ПОИ</t>
  </si>
  <si>
    <t>Маржа</t>
  </si>
  <si>
    <t>Коэффициент валовой маржи</t>
  </si>
  <si>
    <t>Точка безубыточности</t>
  </si>
  <si>
    <t>Запас финансовой прочности</t>
  </si>
  <si>
    <t>Прибыль от реализации</t>
  </si>
  <si>
    <t>Операционный рычаг</t>
  </si>
  <si>
    <t>Прибыль/Убыток после налогообложения</t>
  </si>
  <si>
    <t>Отчёт о прибылях и убытках</t>
  </si>
  <si>
    <t>Торговая наценка</t>
  </si>
  <si>
    <t>=</t>
  </si>
  <si>
    <t>Ограничения</t>
  </si>
</sst>
</file>

<file path=xl/styles.xml><?xml version="1.0" encoding="utf-8"?>
<styleSheet xmlns="http://schemas.openxmlformats.org/spreadsheetml/2006/main">
  <numFmts count="1">
    <numFmt numFmtId="165" formatCode="#,##0.0000"/>
  </numFmts>
  <fonts count="14">
    <font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 Cyr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horizontal="left"/>
    </xf>
    <xf numFmtId="0" fontId="6" fillId="0" borderId="0">
      <alignment horizontal="left"/>
    </xf>
  </cellStyleXfs>
  <cellXfs count="44">
    <xf numFmtId="0" fontId="0" fillId="0" borderId="0" xfId="0"/>
    <xf numFmtId="0" fontId="1" fillId="0" borderId="0" xfId="0" applyFont="1" applyFill="1"/>
    <xf numFmtId="0" fontId="1" fillId="3" borderId="0" xfId="0" applyFont="1" applyFill="1"/>
    <xf numFmtId="4" fontId="8" fillId="0" borderId="0" xfId="0" applyNumberFormat="1" applyFont="1" applyFill="1" applyBorder="1" applyAlignment="1">
      <alignment horizontal="center" wrapText="1"/>
    </xf>
    <xf numFmtId="4" fontId="5" fillId="0" borderId="0" xfId="0" applyNumberFormat="1" applyFont="1" applyFill="1" applyBorder="1"/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wrapText="1"/>
    </xf>
    <xf numFmtId="4" fontId="11" fillId="0" borderId="0" xfId="2" applyNumberFormat="1" applyFont="1" applyFill="1" applyBorder="1" applyAlignment="1">
      <alignment horizontal="right" vertical="top" wrapText="1"/>
    </xf>
    <xf numFmtId="4" fontId="4" fillId="0" borderId="0" xfId="0" applyNumberFormat="1" applyFont="1" applyFill="1" applyBorder="1"/>
    <xf numFmtId="4" fontId="2" fillId="0" borderId="0" xfId="0" applyNumberFormat="1" applyFont="1" applyFill="1" applyBorder="1"/>
    <xf numFmtId="4" fontId="11" fillId="3" borderId="0" xfId="1" applyNumberFormat="1" applyFont="1" applyFill="1" applyBorder="1" applyAlignment="1">
      <alignment horizontal="right" vertical="top" wrapText="1"/>
    </xf>
    <xf numFmtId="4" fontId="4" fillId="3" borderId="0" xfId="0" applyNumberFormat="1" applyFont="1" applyFill="1" applyBorder="1"/>
    <xf numFmtId="4" fontId="6" fillId="3" borderId="1" xfId="0" applyNumberFormat="1" applyFont="1" applyFill="1" applyBorder="1"/>
    <xf numFmtId="4" fontId="6" fillId="3" borderId="0" xfId="0" applyNumberFormat="1" applyFont="1" applyFill="1" applyBorder="1"/>
    <xf numFmtId="4" fontId="5" fillId="3" borderId="0" xfId="0" applyNumberFormat="1" applyFont="1" applyFill="1"/>
    <xf numFmtId="0" fontId="6" fillId="0" borderId="1" xfId="0" applyFont="1" applyFill="1" applyBorder="1"/>
    <xf numFmtId="4" fontId="7" fillId="0" borderId="1" xfId="0" applyNumberFormat="1" applyFont="1" applyFill="1" applyBorder="1"/>
    <xf numFmtId="4" fontId="7" fillId="0" borderId="0" xfId="0" applyNumberFormat="1" applyFont="1" applyFill="1"/>
    <xf numFmtId="0" fontId="5" fillId="0" borderId="0" xfId="0" applyFont="1" applyFill="1"/>
    <xf numFmtId="4" fontId="6" fillId="0" borderId="1" xfId="0" applyNumberFormat="1" applyFont="1" applyFill="1" applyBorder="1"/>
    <xf numFmtId="4" fontId="6" fillId="0" borderId="0" xfId="0" applyNumberFormat="1" applyFont="1" applyFill="1" applyBorder="1"/>
    <xf numFmtId="165" fontId="6" fillId="0" borderId="1" xfId="0" applyNumberFormat="1" applyFont="1" applyFill="1" applyBorder="1"/>
    <xf numFmtId="165" fontId="6" fillId="0" borderId="0" xfId="0" applyNumberFormat="1" applyFont="1" applyFill="1" applyBorder="1"/>
    <xf numFmtId="165" fontId="4" fillId="0" borderId="0" xfId="0" applyNumberFormat="1" applyFont="1" applyFill="1" applyBorder="1"/>
    <xf numFmtId="4" fontId="5" fillId="0" borderId="0" xfId="0" applyNumberFormat="1" applyFont="1" applyFill="1"/>
    <xf numFmtId="4" fontId="12" fillId="0" borderId="1" xfId="0" applyNumberFormat="1" applyFont="1" applyFill="1" applyBorder="1"/>
    <xf numFmtId="0" fontId="9" fillId="2" borderId="1" xfId="0" applyFont="1" applyFill="1" applyBorder="1"/>
    <xf numFmtId="4" fontId="9" fillId="2" borderId="1" xfId="0" applyNumberFormat="1" applyFont="1" applyFill="1" applyBorder="1"/>
    <xf numFmtId="1" fontId="5" fillId="0" borderId="0" xfId="0" applyNumberFormat="1" applyFont="1" applyFill="1" applyBorder="1" applyAlignment="1">
      <alignment wrapText="1"/>
    </xf>
    <xf numFmtId="4" fontId="5" fillId="0" borderId="0" xfId="0" applyNumberFormat="1" applyFont="1" applyFill="1" applyAlignment="1">
      <alignment wrapText="1"/>
    </xf>
    <xf numFmtId="4" fontId="3" fillId="0" borderId="0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" fontId="13" fillId="4" borderId="2" xfId="0" applyNumberFormat="1" applyFont="1" applyFill="1" applyBorder="1" applyAlignment="1">
      <alignment horizontal="center" vertical="center"/>
    </xf>
    <xf numFmtId="4" fontId="13" fillId="4" borderId="3" xfId="0" applyNumberFormat="1" applyFont="1" applyFill="1" applyBorder="1" applyAlignment="1">
      <alignment horizontal="center" vertical="center"/>
    </xf>
    <xf numFmtId="4" fontId="13" fillId="4" borderId="4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/>
    <xf numFmtId="4" fontId="6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 vertical="top" wrapText="1"/>
    </xf>
    <xf numFmtId="4" fontId="6" fillId="5" borderId="1" xfId="0" applyNumberFormat="1" applyFont="1" applyFill="1" applyBorder="1" applyAlignment="1">
      <alignment horizontal="left" wrapText="1"/>
    </xf>
    <xf numFmtId="4" fontId="6" fillId="5" borderId="1" xfId="0" applyNumberFormat="1" applyFont="1" applyFill="1" applyBorder="1" applyAlignment="1">
      <alignment horizontal="right" wrapText="1"/>
    </xf>
    <xf numFmtId="4" fontId="11" fillId="5" borderId="1" xfId="1" applyNumberFormat="1" applyFont="1" applyFill="1" applyBorder="1" applyAlignment="1">
      <alignment horizontal="right" vertical="top" wrapText="1"/>
    </xf>
  </cellXfs>
  <cellStyles count="3">
    <cellStyle name="Обычный" xfId="0" builtinId="0"/>
    <cellStyle name="Обычный_Июнь" xfId="2"/>
    <cellStyle name="Обычный_Лист2" xfId="1"/>
  </cellStyles>
  <dxfs count="2">
    <dxf>
      <font>
        <condense val="0"/>
        <extend val="0"/>
        <color rgb="FF9C0006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H7" sqref="H7"/>
    </sheetView>
  </sheetViews>
  <sheetFormatPr defaultRowHeight="12.75"/>
  <cols>
    <col min="1" max="1" width="36.85546875" style="1" customWidth="1"/>
    <col min="2" max="2" width="12" style="1" hidden="1" customWidth="1"/>
    <col min="3" max="3" width="12" style="1" customWidth="1"/>
    <col min="4" max="4" width="11" style="1" hidden="1" customWidth="1"/>
    <col min="5" max="5" width="12.42578125" style="1" customWidth="1"/>
    <col min="6" max="6" width="11" style="1" hidden="1" customWidth="1"/>
    <col min="7" max="7" width="1" style="1" customWidth="1"/>
    <col min="8" max="8" width="17.140625" style="1" customWidth="1"/>
    <col min="9" max="9" width="10.140625" style="1" bestFit="1" customWidth="1"/>
    <col min="10" max="10" width="10.7109375" style="1" bestFit="1" customWidth="1"/>
    <col min="11" max="11" width="11.28515625" style="1" bestFit="1" customWidth="1"/>
    <col min="12" max="12" width="10.7109375" style="1" bestFit="1" customWidth="1"/>
    <col min="13" max="16384" width="9.140625" style="1"/>
  </cols>
  <sheetData>
    <row r="1" spans="1:11">
      <c r="A1" s="32" t="s">
        <v>17</v>
      </c>
      <c r="B1" s="32"/>
      <c r="C1" s="32"/>
      <c r="H1" s="4"/>
    </row>
    <row r="2" spans="1:11">
      <c r="A2" s="3"/>
      <c r="B2" s="3"/>
    </row>
    <row r="3" spans="1:11">
      <c r="A3" s="5" t="s">
        <v>1</v>
      </c>
      <c r="B3" s="5" t="s">
        <v>0</v>
      </c>
      <c r="C3" s="6" t="s">
        <v>2</v>
      </c>
      <c r="D3" s="7"/>
      <c r="E3" s="4"/>
      <c r="F3" s="4"/>
      <c r="H3" s="35" t="s">
        <v>20</v>
      </c>
      <c r="I3" s="36"/>
      <c r="J3" s="36"/>
      <c r="K3" s="37"/>
    </row>
    <row r="4" spans="1:11">
      <c r="A4" s="39" t="s">
        <v>3</v>
      </c>
      <c r="B4" s="39" t="e">
        <f>B5*(100-#REF!)/100</f>
        <v>#REF!</v>
      </c>
      <c r="C4" s="40">
        <v>0</v>
      </c>
      <c r="D4" s="9"/>
      <c r="E4" s="10"/>
      <c r="F4" s="10"/>
      <c r="H4" s="33" t="s">
        <v>18</v>
      </c>
      <c r="I4" s="33" t="e">
        <f>C5/C4*100-100</f>
        <v>#DIV/0!</v>
      </c>
      <c r="J4" s="34" t="s">
        <v>19</v>
      </c>
      <c r="K4" s="34">
        <v>20</v>
      </c>
    </row>
    <row r="5" spans="1:11">
      <c r="A5" s="39" t="s">
        <v>4</v>
      </c>
      <c r="B5" s="39">
        <v>4620900</v>
      </c>
      <c r="C5" s="40">
        <v>0</v>
      </c>
      <c r="D5" s="9"/>
      <c r="E5" s="11"/>
      <c r="F5" s="11"/>
    </row>
    <row r="6" spans="1:11">
      <c r="A6" s="39" t="s">
        <v>5</v>
      </c>
      <c r="B6" s="39"/>
      <c r="C6" s="40">
        <v>0</v>
      </c>
      <c r="D6" s="9"/>
      <c r="E6" s="10"/>
      <c r="F6" s="10"/>
    </row>
    <row r="7" spans="1:11" s="2" customFormat="1">
      <c r="A7" s="41" t="s">
        <v>6</v>
      </c>
      <c r="B7" s="42" t="e">
        <f>SUM(#REF!)</f>
        <v>#REF!</v>
      </c>
      <c r="C7" s="43">
        <v>122181.05</v>
      </c>
      <c r="D7" s="12"/>
      <c r="E7" s="13"/>
      <c r="F7" s="13"/>
    </row>
    <row r="8" spans="1:11" s="16" customFormat="1" ht="11.25">
      <c r="A8" s="38" t="s">
        <v>7</v>
      </c>
      <c r="B8" s="38" t="e">
        <f>#REF!</f>
        <v>#REF!</v>
      </c>
      <c r="C8" s="38">
        <v>53307.14</v>
      </c>
      <c r="D8" s="15"/>
      <c r="E8" s="13"/>
      <c r="F8" s="13"/>
    </row>
    <row r="9" spans="1:11" s="16" customFormat="1" ht="11.25">
      <c r="A9" s="38" t="s">
        <v>8</v>
      </c>
      <c r="B9" s="38" t="e">
        <f>#REF!</f>
        <v>#REF!</v>
      </c>
      <c r="C9" s="38">
        <v>985139.33000000007</v>
      </c>
      <c r="D9" s="15"/>
      <c r="E9" s="13"/>
      <c r="F9" s="13"/>
    </row>
    <row r="10" spans="1:11" s="16" customFormat="1" ht="11.25">
      <c r="A10" s="14" t="s">
        <v>9</v>
      </c>
      <c r="B10" s="14" t="e">
        <f>SUM(B7:B9)</f>
        <v>#REF!</v>
      </c>
      <c r="C10" s="14">
        <v>1160627.52</v>
      </c>
      <c r="D10" s="15"/>
      <c r="E10" s="13"/>
      <c r="F10" s="13"/>
    </row>
    <row r="11" spans="1:11" s="20" customFormat="1" ht="11.25">
      <c r="A11" s="17"/>
      <c r="B11" s="17"/>
      <c r="C11" s="18"/>
      <c r="D11" s="19"/>
      <c r="E11" s="19"/>
      <c r="F11" s="19"/>
    </row>
    <row r="12" spans="1:11" s="20" customFormat="1" ht="11.25">
      <c r="A12" s="8" t="s">
        <v>10</v>
      </c>
      <c r="B12" s="8" t="e">
        <f>B5-B4</f>
        <v>#REF!</v>
      </c>
      <c r="C12" s="21">
        <f>C5-C4</f>
        <v>0</v>
      </c>
      <c r="D12" s="22"/>
      <c r="E12" s="10"/>
      <c r="F12" s="10"/>
    </row>
    <row r="13" spans="1:11" s="20" customFormat="1" ht="11.25">
      <c r="A13" s="17" t="s">
        <v>11</v>
      </c>
      <c r="B13" s="17" t="e">
        <f>B12/B5</f>
        <v>#REF!</v>
      </c>
      <c r="C13" s="23" t="e">
        <f>C12/C5</f>
        <v>#DIV/0!</v>
      </c>
      <c r="D13" s="24"/>
      <c r="E13" s="25"/>
      <c r="F13" s="25"/>
    </row>
    <row r="14" spans="1:11" s="26" customFormat="1" ht="11.25">
      <c r="A14" s="21" t="s">
        <v>12</v>
      </c>
      <c r="B14" s="21" t="e">
        <f>B10/B13</f>
        <v>#REF!</v>
      </c>
      <c r="C14" s="21" t="e">
        <f>C10/C13</f>
        <v>#DIV/0!</v>
      </c>
      <c r="D14" s="22"/>
      <c r="E14" s="10"/>
      <c r="F14" s="10"/>
    </row>
    <row r="15" spans="1:11" s="26" customFormat="1" ht="11.25">
      <c r="A15" s="21" t="s">
        <v>13</v>
      </c>
      <c r="B15" s="21" t="e">
        <f>B5-B14</f>
        <v>#REF!</v>
      </c>
      <c r="C15" s="27" t="e">
        <f>C5-C14</f>
        <v>#DIV/0!</v>
      </c>
      <c r="D15" s="22"/>
      <c r="E15" s="10"/>
      <c r="F15" s="10"/>
    </row>
    <row r="16" spans="1:11" s="26" customFormat="1" ht="11.25">
      <c r="A16" s="38" t="s">
        <v>14</v>
      </c>
      <c r="B16" s="38" t="e">
        <f>B15*B13</f>
        <v>#REF!</v>
      </c>
      <c r="C16" s="38" t="e">
        <f>C15*C13</f>
        <v>#DIV/0!</v>
      </c>
      <c r="D16" s="22"/>
      <c r="E16" s="10"/>
      <c r="F16" s="10"/>
    </row>
    <row r="17" spans="1:6" s="26" customFormat="1" ht="11.25">
      <c r="A17" s="21" t="s">
        <v>15</v>
      </c>
      <c r="B17" s="21" t="e">
        <f>B12/B16</f>
        <v>#REF!</v>
      </c>
      <c r="C17" s="21" t="e">
        <f t="shared" ref="C17" si="0">C12/C16</f>
        <v>#DIV/0!</v>
      </c>
      <c r="D17" s="22"/>
      <c r="E17" s="10"/>
      <c r="F17" s="10"/>
    </row>
    <row r="18" spans="1:6">
      <c r="A18" s="28" t="s">
        <v>16</v>
      </c>
      <c r="B18" s="28">
        <v>1201233.44</v>
      </c>
      <c r="C18" s="29" t="e">
        <f>C16</f>
        <v>#DIV/0!</v>
      </c>
      <c r="D18" s="30"/>
      <c r="E18" s="31"/>
      <c r="F18" s="31"/>
    </row>
  </sheetData>
  <mergeCells count="2">
    <mergeCell ref="A1:C1"/>
    <mergeCell ref="H3:K3"/>
  </mergeCells>
  <conditionalFormatting sqref="C15:D16">
    <cfRule type="cellIs" dxfId="1" priority="3" operator="lessThan">
      <formula>0</formula>
    </cfRule>
  </conditionalFormatting>
  <conditionalFormatting sqref="I4:K4 H3:H4 L1:XFD4 H5:XFD1048576 H1:K2 B2:C1048576 A1:A1048576 D1:G1048576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2015-07-14T07:25:06Z</dcterms:modified>
</cp:coreProperties>
</file>