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80" windowWidth="23715" windowHeight="94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/>
  <c r="F9" i="1" a="1"/>
  <c r="F9" i="1" s="1"/>
  <c r="F10" i="1" a="1"/>
  <c r="F10" i="1" s="1"/>
  <c r="F11" i="1" a="1"/>
  <c r="F11" i="1" s="1"/>
  <c r="F12" i="1" a="1"/>
  <c r="F12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8" i="1" a="1"/>
  <c r="F8" i="1" s="1"/>
  <c r="E9" i="1" a="1"/>
  <c r="E9" i="1" s="1"/>
  <c r="E10" i="1" a="1"/>
  <c r="E10" i="1" s="1"/>
  <c r="E11" i="1" a="1"/>
  <c r="E11" i="1" s="1"/>
  <c r="E12" i="1" a="1"/>
  <c r="E12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8" i="1" a="1"/>
  <c r="E8" i="1" s="1"/>
  <c r="D9" i="1"/>
  <c r="D10" i="1"/>
  <c r="D11" i="1"/>
  <c r="D12" i="1"/>
  <c r="D16" i="1"/>
  <c r="D17" i="1"/>
  <c r="D18" i="1"/>
  <c r="D19" i="1"/>
  <c r="D20" i="1"/>
  <c r="D24" i="1"/>
  <c r="D25" i="1"/>
  <c r="D26" i="1"/>
  <c r="D27" i="1"/>
  <c r="D28" i="1"/>
  <c r="D8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<sst xmlns="http://schemas.openxmlformats.org/spreadsheetml/2006/main" count="48" uniqueCount="29">
  <si>
    <t>Социальная работа (магистр) (39.04.02)</t>
  </si>
  <si>
    <t>Теология (бакалавр) (48.03.01)</t>
  </si>
  <si>
    <t>Психолого-педагогическое образование (бакалавр) (44.03.02)</t>
  </si>
  <si>
    <t>Автоматизированные системы обработки информации и управления (230102.65)</t>
  </si>
  <si>
    <t>Физическая культура для лиц с отклонениями в состоянии здоровья (Адаптивная физическая культура) (032102.65)</t>
  </si>
  <si>
    <t>39.04.02</t>
  </si>
  <si>
    <t>48.03.01</t>
  </si>
  <si>
    <t>230102.65</t>
  </si>
  <si>
    <t>032102.65</t>
  </si>
  <si>
    <t>44.03.02</t>
  </si>
  <si>
    <t>Специальность</t>
  </si>
  <si>
    <t>Код</t>
  </si>
  <si>
    <t>Имеем</t>
  </si>
  <si>
    <t>Надо</t>
  </si>
  <si>
    <t>Простой случай, когда коды в конце специальности</t>
  </si>
  <si>
    <t>Сложный случай, когда коды внутри специальности или в конце</t>
  </si>
  <si>
    <t xml:space="preserve">Теология (48.03.01) (бакалавр) </t>
  </si>
  <si>
    <t xml:space="preserve">Физическая культура для лиц с отклонениями в состоянии здоровья (032102.65) (Адаптивная физическая культура) </t>
  </si>
  <si>
    <t xml:space="preserve">(44.03.02) Психолого-педагогическое образование (бакалавр) </t>
  </si>
  <si>
    <t>230102.656</t>
  </si>
  <si>
    <r>
      <t xml:space="preserve">Социальная </t>
    </r>
    <r>
      <rPr>
        <b/>
        <sz val="11"/>
        <color rgb="FFFF0000"/>
        <rFont val="Times New Roman"/>
        <family val="1"/>
        <charset val="204"/>
      </rPr>
      <t>777</t>
    </r>
    <r>
      <rPr>
        <sz val="11"/>
        <color theme="1"/>
        <rFont val="Times New Roman"/>
        <family val="1"/>
        <charset val="204"/>
      </rPr>
      <t xml:space="preserve"> работа (магистр) (39.04.02)</t>
    </r>
  </si>
  <si>
    <r>
      <t>Теология (</t>
    </r>
    <r>
      <rPr>
        <b/>
        <sz val="11"/>
        <color rgb="FFFF0000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бакалавр) (48.03.01)</t>
    </r>
  </si>
  <si>
    <r>
      <t>Автоматизированные системы обработки информации и управления (230102.65</t>
    </r>
    <r>
      <rPr>
        <b/>
        <sz val="11"/>
        <color rgb="FFFF0000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>)</t>
    </r>
  </si>
  <si>
    <r>
      <t>Психолого-педагогическое образование (бакал</t>
    </r>
    <r>
      <rPr>
        <b/>
        <sz val="11"/>
        <color rgb="FFFF0000"/>
        <rFont val="Times New Roman"/>
        <family val="1"/>
        <charset val="204"/>
      </rPr>
      <t>а.в</t>
    </r>
    <r>
      <rPr>
        <sz val="11"/>
        <color theme="1"/>
        <rFont val="Times New Roman"/>
        <family val="1"/>
        <charset val="204"/>
      </rPr>
      <t>р) (44.03.02)</t>
    </r>
  </si>
  <si>
    <t>0000000032102.65</t>
  </si>
  <si>
    <r>
      <t>Физическая культура для лиц с отклонениями в состоянии здоровья (Адаптивная физическая культура) (</t>
    </r>
    <r>
      <rPr>
        <b/>
        <sz val="11"/>
        <color rgb="FFFF0000"/>
        <rFont val="Times New Roman"/>
        <family val="1"/>
        <charset val="204"/>
      </rPr>
      <t>0000000</t>
    </r>
    <r>
      <rPr>
        <sz val="11"/>
        <color theme="1"/>
        <rFont val="Times New Roman"/>
        <family val="1"/>
        <charset val="204"/>
      </rPr>
      <t>032102.65)</t>
    </r>
  </si>
  <si>
    <t>Nic70y</t>
  </si>
  <si>
    <t>vikttur</t>
  </si>
  <si>
    <t>_Boroda_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</si>
</sst>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G28"/>
  <sheetViews>
    <sheetView tabSelected="1" zoomScaleNormal="100" workbookViewId="0">
      <selection activeCell="G8" sqref="G8"/>
    </sheetView>
  </sheetViews>
  <sheetFormatPr defaultRowHeight="15" x14ac:dyDescent="0.25"/>
  <cols>
    <col min="1" max="1" width="112.28515625" style="2" customWidth="1"/>
    <col min="2" max="2" width="14.28515625" style="2" customWidth="1"/>
    <col min="3" max="3" width="16.7109375" style="2" bestFit="1" customWidth="1"/>
    <col min="4" max="6" width="16.7109375" style="2" customWidth="1"/>
    <col min="7" max="7" width="10" style="2" bestFit="1" customWidth="1"/>
    <col min="8" max="16384" width="9.140625" style="2"/>
  </cols>
  <sheetData>
    <row r="4" spans="1:7" x14ac:dyDescent="0.25">
      <c r="A4" s="1" t="s">
        <v>12</v>
      </c>
      <c r="B4" s="5" t="s">
        <v>13</v>
      </c>
      <c r="C4" s="5"/>
    </row>
    <row r="5" spans="1:7" x14ac:dyDescent="0.25">
      <c r="B5" s="6"/>
      <c r="C5" s="6"/>
    </row>
    <row r="6" spans="1:7" x14ac:dyDescent="0.25">
      <c r="B6" s="6"/>
      <c r="C6" s="6"/>
    </row>
    <row r="7" spans="1:7" x14ac:dyDescent="0.25">
      <c r="A7" s="4" t="s">
        <v>10</v>
      </c>
      <c r="B7" s="7" t="s">
        <v>11</v>
      </c>
      <c r="C7" s="10"/>
      <c r="D7" s="12" t="s">
        <v>27</v>
      </c>
      <c r="E7" s="12" t="s">
        <v>26</v>
      </c>
      <c r="F7" s="12" t="s">
        <v>28</v>
      </c>
    </row>
    <row r="8" spans="1:7" x14ac:dyDescent="0.25">
      <c r="A8" s="3" t="s">
        <v>20</v>
      </c>
      <c r="B8" s="8" t="s">
        <v>5</v>
      </c>
      <c r="C8" s="11" t="s">
        <v>5</v>
      </c>
      <c r="D8" s="2" t="str">
        <f>SUBSTITUTE(MID(A8,SEARCH("??????.??)",A8),9),"(",)</f>
        <v>39.04.02</v>
      </c>
      <c r="E8" s="2" t="str">
        <f t="array" ref="E8">SUBSTITUTE(TRIM(LEFTB(SUBSTITUTE(MID(A8,MATCH(1=1,ISNUMBER(--MID(SUBSTITUTE(A8,"(","-"),ROW($1:$999),2)),0)+1,99)," ",REPT(" ",99)),99)),")",)</f>
        <v>777</v>
      </c>
      <c r="F8" s="2" t="str">
        <f t="array" ref="F8">TRIM(LEFTB(SUBSTITUTE(MID(A8,MIN(IF(IFERROR(-(MID(A8,ROW($1:$99),2)&amp;")")&gt;=0,),ROW($1:$99)))+1,99),")",REPT(" ",99)),99))</f>
        <v>39.04.02</v>
      </c>
      <c r="G8" s="2" t="str">
        <f t="array" ref="G8">INDEX(MID(A8,LARGE((MID(A8,ROW($1:$150),1)="(")*ROW($1:$150),ROW($1:$3))+1,LARGE((MID(A8,ROW($1:$150),1)=")")*ROW($1:$150),ROW($1:$3))-LARGE((MID(A8,ROW($1:$150),1)="(")*ROW($1:$150),ROW($1:$3))-1),MATCH(0=0,ISNUMBER(-SUBSTITUTE(MID(A8,LARGE((MID(A8,ROW($1:$150),1)="(")*ROW($1:$150),ROW($1:$3))+1,LARGE((MID(A8,ROW($1:$150),1)=")")*ROW($1:$150),ROW($1:$3))-LARGE((MID(A8,ROW($1:$150),1)="(")*ROW($1:$150),ROW($1:$3))-1),".",)),))</f>
        <v>39.04.02</v>
      </c>
    </row>
    <row r="9" spans="1:7" x14ac:dyDescent="0.25">
      <c r="A9" s="3" t="s">
        <v>21</v>
      </c>
      <c r="B9" s="8" t="s">
        <v>6</v>
      </c>
      <c r="C9" s="11" t="s">
        <v>6</v>
      </c>
      <c r="D9" s="2" t="str">
        <f t="shared" ref="D9:D28" si="0">SUBSTITUTE(MID(A9,SEARCH("??????.??)",A9),9),"(",)</f>
        <v>48.03.01</v>
      </c>
      <c r="E9" s="2" t="str">
        <f t="array" ref="E9">SUBSTITUTE(TRIM(LEFTB(SUBSTITUTE(MID(A9,MATCH(1=1,ISNUMBER(--MID(SUBSTITUTE(A9,"(","-"),ROW($1:$999),2)),0)+1,99)," ",REPT(" ",99)),99)),")",)</f>
        <v>1бакалавр</v>
      </c>
      <c r="F9" s="2" t="str">
        <f t="array" ref="F9">TRIM(LEFTB(SUBSTITUTE(MID(A9,MIN(IF(IFERROR(-(MID(A9,ROW($1:$99),2)&amp;")")&gt;=0,),ROW($1:$99)))+1,99),")",REPT(" ",99)),99))</f>
        <v>1бакалавр</v>
      </c>
      <c r="G9" s="2" t="str">
        <f t="array" ref="G9">INDEX(MID(A9,LARGE((MID(A9,ROW($1:$150),1)="(")*ROW($1:$150),ROW($1:$3))+1,LARGE((MID(A9,ROW($1:$150),1)=")")*ROW($1:$150),ROW($1:$3))-LARGE((MID(A9,ROW($1:$150),1)="(")*ROW($1:$150),ROW($1:$3))-1),MATCH(0=0,ISNUMBER(-SUBSTITUTE(MID(A9,LARGE((MID(A9,ROW($1:$150),1)="(")*ROW($1:$150),ROW($1:$3))+1,LARGE((MID(A9,ROW($1:$150),1)=")")*ROW($1:$150),ROW($1:$3))-LARGE((MID(A9,ROW($1:$150),1)="(")*ROW($1:$150),ROW($1:$3))-1),".",)),))</f>
        <v>48.03.01</v>
      </c>
    </row>
    <row r="10" spans="1:7" x14ac:dyDescent="0.25">
      <c r="A10" s="3" t="s">
        <v>22</v>
      </c>
      <c r="B10" s="8" t="s">
        <v>7</v>
      </c>
      <c r="C10" s="11" t="s">
        <v>19</v>
      </c>
      <c r="D10" s="2" t="e">
        <f t="shared" si="0"/>
        <v>#VALUE!</v>
      </c>
      <c r="E10" s="2" t="str">
        <f t="array" ref="E10">SUBSTITUTE(TRIM(LEFTB(SUBSTITUTE(MID(A10,MATCH(1=1,ISNUMBER(--MID(SUBSTITUTE(A10,"(","-"),ROW($1:$999),2)),0)+1,99)," ",REPT(" ",99)),99)),")",)</f>
        <v>230102.656</v>
      </c>
      <c r="F10" s="2" t="str">
        <f t="array" ref="F10">TRIM(LEFTB(SUBSTITUTE(MID(A10,MIN(IF(IFERROR(-(MID(A10,ROW($1:$99),2)&amp;")")&gt;=0,),ROW($1:$99)))+1,99),")",REPT(" ",99)),99))</f>
        <v>230102.656</v>
      </c>
      <c r="G10" s="2" t="str">
        <f t="array" ref="G10">INDEX(MID(A10,LARGE((MID(A10,ROW($1:$150),1)="(")*ROW($1:$150),ROW($1:$3))+1,LARGE((MID(A10,ROW($1:$150),1)=")")*ROW($1:$150),ROW($1:$3))-LARGE((MID(A10,ROW($1:$150),1)="(")*ROW($1:$150),ROW($1:$3))-1),MATCH(0=0,ISNUMBER(-SUBSTITUTE(MID(A10,LARGE((MID(A10,ROW($1:$150),1)="(")*ROW($1:$150),ROW($1:$3))+1,LARGE((MID(A10,ROW($1:$150),1)=")")*ROW($1:$150),ROW($1:$3))-LARGE((MID(A10,ROW($1:$150),1)="(")*ROW($1:$150),ROW($1:$3))-1),".",)),))</f>
        <v>230102.656</v>
      </c>
    </row>
    <row r="11" spans="1:7" x14ac:dyDescent="0.25">
      <c r="A11" s="3" t="s">
        <v>25</v>
      </c>
      <c r="B11" s="8" t="s">
        <v>8</v>
      </c>
      <c r="C11" s="11" t="s">
        <v>24</v>
      </c>
      <c r="D11" s="2" t="str">
        <f t="shared" si="0"/>
        <v>032102.65</v>
      </c>
      <c r="E11" s="2" t="str">
        <f t="array" ref="E11">SUBSTITUTE(TRIM(LEFTB(SUBSTITUTE(MID(A11,MATCH(1=1,ISNUMBER(--MID(SUBSTITUTE(A11,"(","-"),ROW($1:$999),2)),0)+1,99)," ",REPT(" ",99)),99)),")",)</f>
        <v>0000000032102.65</v>
      </c>
      <c r="F11" s="2" t="str">
        <f t="array" ref="F11">TRIM(LEFTB(SUBSTITUTE(MID(A11,MIN(IF(IFERROR(-(MID(A11,ROW($1:$99),2)&amp;")")&gt;=0,),ROW($1:$99)))+1,99),")",REPT(" ",99)),99))</f>
        <v>0000000032102.65</v>
      </c>
      <c r="G11" s="2" t="str">
        <f t="array" ref="G11">INDEX(MID(A11,LARGE((MID(A11,ROW($1:$150),1)="(")*ROW($1:$150),ROW($1:$3))+1,LARGE((MID(A11,ROW($1:$150),1)=")")*ROW($1:$150),ROW($1:$3))-LARGE((MID(A11,ROW($1:$150),1)="(")*ROW($1:$150),ROW($1:$3))-1),MATCH(0=0,ISNUMBER(-SUBSTITUTE(MID(A11,LARGE((MID(A11,ROW($1:$150),1)="(")*ROW($1:$150),ROW($1:$3))+1,LARGE((MID(A11,ROW($1:$150),1)=")")*ROW($1:$150),ROW($1:$3))-LARGE((MID(A11,ROW($1:$150),1)="(")*ROW($1:$150),ROW($1:$3))-1),".",)),))</f>
        <v>0000000032102.65</v>
      </c>
    </row>
    <row r="12" spans="1:7" x14ac:dyDescent="0.25">
      <c r="A12" s="3" t="s">
        <v>23</v>
      </c>
      <c r="B12" s="8" t="s">
        <v>9</v>
      </c>
      <c r="C12" s="11" t="s">
        <v>9</v>
      </c>
      <c r="D12" s="2" t="str">
        <f t="shared" si="0"/>
        <v>бакала.вр</v>
      </c>
      <c r="E12" s="2" t="str">
        <f t="array" ref="E12">SUBSTITUTE(TRIM(LEFTB(SUBSTITUTE(MID(A12,MATCH(1=1,ISNUMBER(--MID(SUBSTITUTE(A12,"(","-"),ROW($1:$999),2)),0)+1,99)," ",REPT(" ",99)),99)),")",)</f>
        <v>44.03.02</v>
      </c>
      <c r="F12" s="2" t="str">
        <f t="array" ref="F12">TRIM(LEFTB(SUBSTITUTE(MID(A12,MIN(IF(IFERROR(-(MID(A12,ROW($1:$99),2)&amp;")")&gt;=0,),ROW($1:$99)))+1,99),")",REPT(" ",99)),99))</f>
        <v>44.03.02</v>
      </c>
      <c r="G12" s="2" t="str">
        <f t="array" ref="G12">INDEX(MID(A12,LARGE((MID(A12,ROW($1:$150),1)="(")*ROW($1:$150),ROW($1:$3))+1,LARGE((MID(A12,ROW($1:$150),1)=")")*ROW($1:$150),ROW($1:$3))-LARGE((MID(A12,ROW($1:$150),1)="(")*ROW($1:$150),ROW($1:$3))-1),MATCH(0=0,ISNUMBER(-SUBSTITUTE(MID(A12,LARGE((MID(A12,ROW($1:$150),1)="(")*ROW($1:$150),ROW($1:$3))+1,LARGE((MID(A12,ROW($1:$150),1)=")")*ROW($1:$150),ROW($1:$3))-LARGE((MID(A12,ROW($1:$150),1)="(")*ROW($1:$150),ROW($1:$3))-1),".",)),))</f>
        <v>44.03.02</v>
      </c>
    </row>
    <row r="13" spans="1:7" x14ac:dyDescent="0.25">
      <c r="G13" s="2" t="e">
        <f t="array" ref="G13">INDEX(MID(A13,LARGE((MID(A13,ROW($1:$150),1)="(")*ROW($1:$150),ROW($1:$3))+1,LARGE((MID(A13,ROW($1:$150),1)=")")*ROW($1:$150),ROW($1:$3))-LARGE((MID(A13,ROW($1:$150),1)="(")*ROW($1:$150),ROW($1:$3))-1),MATCH(0=0,ISNUMBER(-SUBSTITUTE(MID(A13,LARGE((MID(A13,ROW($1:$150),1)="(")*ROW($1:$150),ROW($1:$3))+1,LARGE((MID(A13,ROW($1:$150),1)=")")*ROW($1:$150),ROW($1:$3))-LARGE((MID(A13,ROW($1:$150),1)="(")*ROW($1:$150),ROW($1:$3))-1),".",)),))</f>
        <v>#N/A</v>
      </c>
    </row>
    <row r="14" spans="1:7" x14ac:dyDescent="0.25">
      <c r="A14" s="9" t="s">
        <v>14</v>
      </c>
      <c r="G14" s="2" t="e">
        <f t="array" ref="G14">INDEX(MID(A14,LARGE((MID(A14,ROW($1:$150),1)="(")*ROW($1:$150),ROW($1:$3))+1,LARGE((MID(A14,ROW($1:$150),1)=")")*ROW($1:$150),ROW($1:$3))-LARGE((MID(A14,ROW($1:$150),1)="(")*ROW($1:$150),ROW($1:$3))-1),MATCH(0=0,ISNUMBER(-SUBSTITUTE(MID(A14,LARGE((MID(A14,ROW($1:$150),1)="(")*ROW($1:$150),ROW($1:$3))+1,LARGE((MID(A14,ROW($1:$150),1)=")")*ROW($1:$150),ROW($1:$3))-LARGE((MID(A14,ROW($1:$150),1)="(")*ROW($1:$150),ROW($1:$3))-1),".",)),))</f>
        <v>#N/A</v>
      </c>
    </row>
    <row r="15" spans="1:7" x14ac:dyDescent="0.25">
      <c r="A15" s="4" t="s">
        <v>10</v>
      </c>
      <c r="B15" s="7" t="s">
        <v>11</v>
      </c>
      <c r="C15" s="10"/>
      <c r="G15" s="2" t="e">
        <f t="array" ref="G15">INDEX(MID(A15,LARGE((MID(A15,ROW($1:$150),1)="(")*ROW($1:$150),ROW($1:$3))+1,LARGE((MID(A15,ROW($1:$150),1)=")")*ROW($1:$150),ROW($1:$3))-LARGE((MID(A15,ROW($1:$150),1)="(")*ROW($1:$150),ROW($1:$3))-1),MATCH(0=0,ISNUMBER(-SUBSTITUTE(MID(A15,LARGE((MID(A15,ROW($1:$150),1)="(")*ROW($1:$150),ROW($1:$3))+1,LARGE((MID(A15,ROW($1:$150),1)=")")*ROW($1:$150),ROW($1:$3))-LARGE((MID(A15,ROW($1:$150),1)="(")*ROW($1:$150),ROW($1:$3))-1),".",)),))</f>
        <v>#N/A</v>
      </c>
    </row>
    <row r="16" spans="1:7" x14ac:dyDescent="0.25">
      <c r="A16" s="3" t="s">
        <v>0</v>
      </c>
      <c r="B16" s="8" t="str">
        <f>MID(A16,LOOKUP(,-1/(SEARCH("(",MID(A16,ROW($1:$100),99))=1),ROW($1:$100))+1,LEN(A16)-LOOKUP(,-1/(SEARCH("(",MID(A16,ROW($1:$100),99))=1),ROW($1:$100))-1)</f>
        <v>39.04.02</v>
      </c>
      <c r="C16" s="11" t="s">
        <v>5</v>
      </c>
      <c r="D16" s="2" t="str">
        <f t="shared" si="0"/>
        <v>39.04.02</v>
      </c>
      <c r="E16" s="2" t="str">
        <f t="array" ref="E16">SUBSTITUTE(TRIM(LEFTB(SUBSTITUTE(MID(A16,MATCH(1=1,ISNUMBER(--MID(SUBSTITUTE(A16,"(","-"),ROW($1:$999),2)),0)+1,99)," ",REPT(" ",99)),99)),")",)</f>
        <v>39.04.02</v>
      </c>
      <c r="F16" s="2" t="str">
        <f t="array" ref="F16">TRIM(LEFTB(SUBSTITUTE(MID(A16,MIN(IF(IFERROR(-(MID(A16,ROW($1:$99),2)&amp;")")&gt;=0,),ROW($1:$99)))+1,99),")",REPT(" ",99)),99))</f>
        <v>39.04.02</v>
      </c>
      <c r="G16" s="2" t="str">
        <f t="array" ref="G16">INDEX(MID(A16,LARGE((MID(A16,ROW($1:$150),1)="(")*ROW($1:$150),ROW($1:$3))+1,LARGE((MID(A16,ROW($1:$150),1)=")")*ROW($1:$150),ROW($1:$3))-LARGE((MID(A16,ROW($1:$150),1)="(")*ROW($1:$150),ROW($1:$3))-1),MATCH(0=0,ISNUMBER(-SUBSTITUTE(MID(A16,LARGE((MID(A16,ROW($1:$150),1)="(")*ROW($1:$150),ROW($1:$3))+1,LARGE((MID(A16,ROW($1:$150),1)=")")*ROW($1:$150),ROW($1:$3))-LARGE((MID(A16,ROW($1:$150),1)="(")*ROW($1:$150),ROW($1:$3))-1),".",)),))</f>
        <v>39.04.02</v>
      </c>
    </row>
    <row r="17" spans="1:7" x14ac:dyDescent="0.25">
      <c r="A17" s="3" t="s">
        <v>1</v>
      </c>
      <c r="B17" s="8" t="str">
        <f>MID(A17,LOOKUP(,-1/(SEARCH("(",MID(A17,ROW($1:$100),99))=1),ROW($1:$100))+1,LEN(A17)-LOOKUP(,-1/(SEARCH("(",MID(A17,ROW($1:$100),99))=1),ROW($1:$100))-1)</f>
        <v>48.03.01</v>
      </c>
      <c r="C17" s="11" t="s">
        <v>6</v>
      </c>
      <c r="D17" s="2" t="str">
        <f t="shared" si="0"/>
        <v>48.03.01</v>
      </c>
      <c r="E17" s="2" t="str">
        <f t="array" ref="E17">SUBSTITUTE(TRIM(LEFTB(SUBSTITUTE(MID(A17,MATCH(1=1,ISNUMBER(--MID(SUBSTITUTE(A17,"(","-"),ROW($1:$999),2)),0)+1,99)," ",REPT(" ",99)),99)),")",)</f>
        <v>48.03.01</v>
      </c>
      <c r="F17" s="2" t="str">
        <f t="array" ref="F17">TRIM(LEFTB(SUBSTITUTE(MID(A17,MIN(IF(IFERROR(-(MID(A17,ROW($1:$99),2)&amp;")")&gt;=0,),ROW($1:$99)))+1,99),")",REPT(" ",99)),99))</f>
        <v>48.03.01</v>
      </c>
      <c r="G17" s="2" t="str">
        <f t="array" ref="G17">INDEX(MID(A17,LARGE((MID(A17,ROW($1:$150),1)="(")*ROW($1:$150),ROW($1:$3))+1,LARGE((MID(A17,ROW($1:$150),1)=")")*ROW($1:$150),ROW($1:$3))-LARGE((MID(A17,ROW($1:$150),1)="(")*ROW($1:$150),ROW($1:$3))-1),MATCH(0=0,ISNUMBER(-SUBSTITUTE(MID(A17,LARGE((MID(A17,ROW($1:$150),1)="(")*ROW($1:$150),ROW($1:$3))+1,LARGE((MID(A17,ROW($1:$150),1)=")")*ROW($1:$150),ROW($1:$3))-LARGE((MID(A17,ROW($1:$150),1)="(")*ROW($1:$150),ROW($1:$3))-1),".",)),))</f>
        <v>48.03.01</v>
      </c>
    </row>
    <row r="18" spans="1:7" x14ac:dyDescent="0.25">
      <c r="A18" s="3" t="s">
        <v>3</v>
      </c>
      <c r="B18" s="8" t="str">
        <f>MID(A18,LOOKUP(,-1/(SEARCH("(",MID(A18,ROW($1:$100),99))=1),ROW($1:$100))+1,LEN(A18)-LOOKUP(,-1/(SEARCH("(",MID(A18,ROW($1:$100),99))=1),ROW($1:$100))-1)</f>
        <v>230102.65</v>
      </c>
      <c r="C18" s="11" t="s">
        <v>7</v>
      </c>
      <c r="D18" s="2" t="str">
        <f t="shared" si="0"/>
        <v>230102.65</v>
      </c>
      <c r="E18" s="2" t="str">
        <f t="array" ref="E18">SUBSTITUTE(TRIM(LEFTB(SUBSTITUTE(MID(A18,MATCH(1=1,ISNUMBER(--MID(SUBSTITUTE(A18,"(","-"),ROW($1:$999),2)),0)+1,99)," ",REPT(" ",99)),99)),")",)</f>
        <v>230102.65</v>
      </c>
      <c r="F18" s="2" t="str">
        <f t="array" ref="F18">TRIM(LEFTB(SUBSTITUTE(MID(A18,MIN(IF(IFERROR(-(MID(A18,ROW($1:$99),2)&amp;")")&gt;=0,),ROW($1:$99)))+1,99),")",REPT(" ",99)),99))</f>
        <v>230102.65</v>
      </c>
      <c r="G18" s="2" t="str">
        <f t="array" ref="G18">INDEX(MID(A18,LARGE((MID(A18,ROW($1:$150),1)="(")*ROW($1:$150),ROW($1:$3))+1,LARGE((MID(A18,ROW($1:$150),1)=")")*ROW($1:$150),ROW($1:$3))-LARGE((MID(A18,ROW($1:$150),1)="(")*ROW($1:$150),ROW($1:$3))-1),MATCH(0=0,ISNUMBER(-SUBSTITUTE(MID(A18,LARGE((MID(A18,ROW($1:$150),1)="(")*ROW($1:$150),ROW($1:$3))+1,LARGE((MID(A18,ROW($1:$150),1)=")")*ROW($1:$150),ROW($1:$3))-LARGE((MID(A18,ROW($1:$150),1)="(")*ROW($1:$150),ROW($1:$3))-1),".",)),))</f>
        <v>230102.65</v>
      </c>
    </row>
    <row r="19" spans="1:7" x14ac:dyDescent="0.25">
      <c r="A19" s="3" t="s">
        <v>4</v>
      </c>
      <c r="B19" s="8" t="str">
        <f>MID(A19,LOOKUP(,-1/(SEARCH("(",MID(A19,ROW($1:$100),99))=1),ROW($1:$100))+1,LEN(A19)-LOOKUP(,-1/(SEARCH("(",MID(A19,ROW($1:$100),99))=1),ROW($1:$100))-1)</f>
        <v>032102.65</v>
      </c>
      <c r="C19" s="11" t="s">
        <v>8</v>
      </c>
      <c r="D19" s="2" t="str">
        <f t="shared" si="0"/>
        <v>032102.65</v>
      </c>
      <c r="E19" s="2" t="str">
        <f t="array" ref="E19">SUBSTITUTE(TRIM(LEFTB(SUBSTITUTE(MID(A19,MATCH(1=1,ISNUMBER(--MID(SUBSTITUTE(A19,"(","-"),ROW($1:$999),2)),0)+1,99)," ",REPT(" ",99)),99)),")",)</f>
        <v>032102.65</v>
      </c>
      <c r="F19" s="2" t="str">
        <f t="array" ref="F19">TRIM(LEFTB(SUBSTITUTE(MID(A19,MIN(IF(IFERROR(-(MID(A19,ROW($1:$99),2)&amp;")")&gt;=0,),ROW($1:$99)))+1,99),")",REPT(" ",99)),99))</f>
        <v>032102.65</v>
      </c>
      <c r="G19" s="2" t="str">
        <f t="array" ref="G19">INDEX(MID(A19,LARGE((MID(A19,ROW($1:$150),1)="(")*ROW($1:$150),ROW($1:$3))+1,LARGE((MID(A19,ROW($1:$150),1)=")")*ROW($1:$150),ROW($1:$3))-LARGE((MID(A19,ROW($1:$150),1)="(")*ROW($1:$150),ROW($1:$3))-1),MATCH(0=0,ISNUMBER(-SUBSTITUTE(MID(A19,LARGE((MID(A19,ROW($1:$150),1)="(")*ROW($1:$150),ROW($1:$3))+1,LARGE((MID(A19,ROW($1:$150),1)=")")*ROW($1:$150),ROW($1:$3))-LARGE((MID(A19,ROW($1:$150),1)="(")*ROW($1:$150),ROW($1:$3))-1),".",)),))</f>
        <v>032102.65</v>
      </c>
    </row>
    <row r="20" spans="1:7" x14ac:dyDescent="0.25">
      <c r="A20" s="3" t="s">
        <v>2</v>
      </c>
      <c r="B20" s="8" t="str">
        <f>MID(A20,LOOKUP(,-1/(SEARCH("(",MID(A20,ROW($1:$100),99))=1),ROW($1:$100))+1,LEN(A20)-LOOKUP(,-1/(SEARCH("(",MID(A20,ROW($1:$100),99))=1),ROW($1:$100))-1)</f>
        <v>44.03.02</v>
      </c>
      <c r="C20" s="11" t="s">
        <v>9</v>
      </c>
      <c r="D20" s="2" t="str">
        <f t="shared" si="0"/>
        <v>44.03.02</v>
      </c>
      <c r="E20" s="2" t="str">
        <f t="array" ref="E20">SUBSTITUTE(TRIM(LEFTB(SUBSTITUTE(MID(A20,MATCH(1=1,ISNUMBER(--MID(SUBSTITUTE(A20,"(","-"),ROW($1:$999),2)),0)+1,99)," ",REPT(" ",99)),99)),")",)</f>
        <v>44.03.02</v>
      </c>
      <c r="F20" s="2" t="str">
        <f t="array" ref="F20">TRIM(LEFTB(SUBSTITUTE(MID(A20,MIN(IF(IFERROR(-(MID(A20,ROW($1:$99),2)&amp;")")&gt;=0,),ROW($1:$99)))+1,99),")",REPT(" ",99)),99))</f>
        <v>44.03.02</v>
      </c>
      <c r="G20" s="2" t="str">
        <f t="array" ref="G20">INDEX(MID(A20,LARGE((MID(A20,ROW($1:$150),1)="(")*ROW($1:$150),ROW($1:$3))+1,LARGE((MID(A20,ROW($1:$150),1)=")")*ROW($1:$150),ROW($1:$3))-LARGE((MID(A20,ROW($1:$150),1)="(")*ROW($1:$150),ROW($1:$3))-1),MATCH(0=0,ISNUMBER(-SUBSTITUTE(MID(A20,LARGE((MID(A20,ROW($1:$150),1)="(")*ROW($1:$150),ROW($1:$3))+1,LARGE((MID(A20,ROW($1:$150),1)=")")*ROW($1:$150),ROW($1:$3))-LARGE((MID(A20,ROW($1:$150),1)="(")*ROW($1:$150),ROW($1:$3))-1),".",)),))</f>
        <v>44.03.02</v>
      </c>
    </row>
    <row r="21" spans="1:7" x14ac:dyDescent="0.25">
      <c r="G21" s="2" t="e">
        <f t="array" ref="G21">INDEX(MID(A21,LARGE((MID(A21,ROW($1:$150),1)="(")*ROW($1:$150),ROW($1:$3))+1,LARGE((MID(A21,ROW($1:$150),1)=")")*ROW($1:$150),ROW($1:$3))-LARGE((MID(A21,ROW($1:$150),1)="(")*ROW($1:$150),ROW($1:$3))-1),MATCH(0=0,ISNUMBER(-SUBSTITUTE(MID(A21,LARGE((MID(A21,ROW($1:$150),1)="(")*ROW($1:$150),ROW($1:$3))+1,LARGE((MID(A21,ROW($1:$150),1)=")")*ROW($1:$150),ROW($1:$3))-LARGE((MID(A21,ROW($1:$150),1)="(")*ROW($1:$150),ROW($1:$3))-1),".",)),))</f>
        <v>#N/A</v>
      </c>
    </row>
    <row r="22" spans="1:7" x14ac:dyDescent="0.25">
      <c r="A22" s="9" t="s">
        <v>15</v>
      </c>
      <c r="G22" s="2" t="e">
        <f t="array" ref="G22">INDEX(MID(A22,LARGE((MID(A22,ROW($1:$150),1)="(")*ROW($1:$150),ROW($1:$3))+1,LARGE((MID(A22,ROW($1:$150),1)=")")*ROW($1:$150),ROW($1:$3))-LARGE((MID(A22,ROW($1:$150),1)="(")*ROW($1:$150),ROW($1:$3))-1),MATCH(0=0,ISNUMBER(-SUBSTITUTE(MID(A22,LARGE((MID(A22,ROW($1:$150),1)="(")*ROW($1:$150),ROW($1:$3))+1,LARGE((MID(A22,ROW($1:$150),1)=")")*ROW($1:$150),ROW($1:$3))-LARGE((MID(A22,ROW($1:$150),1)="(")*ROW($1:$150),ROW($1:$3))-1),".",)),))</f>
        <v>#N/A</v>
      </c>
    </row>
    <row r="23" spans="1:7" x14ac:dyDescent="0.25">
      <c r="A23" s="4" t="s">
        <v>10</v>
      </c>
      <c r="B23" s="7" t="s">
        <v>11</v>
      </c>
      <c r="C23" s="10"/>
      <c r="G23" s="2" t="e">
        <f t="array" ref="G23">INDEX(MID(A23,LARGE((MID(A23,ROW($1:$150),1)="(")*ROW($1:$150),ROW($1:$3))+1,LARGE((MID(A23,ROW($1:$150),1)=")")*ROW($1:$150),ROW($1:$3))-LARGE((MID(A23,ROW($1:$150),1)="(")*ROW($1:$150),ROW($1:$3))-1),MATCH(0=0,ISNUMBER(-SUBSTITUTE(MID(A23,LARGE((MID(A23,ROW($1:$150),1)="(")*ROW($1:$150),ROW($1:$3))+1,LARGE((MID(A23,ROW($1:$150),1)=")")*ROW($1:$150),ROW($1:$3))-LARGE((MID(A23,ROW($1:$150),1)="(")*ROW($1:$150),ROW($1:$3))-1),".",)),))</f>
        <v>#N/A</v>
      </c>
    </row>
    <row r="24" spans="1:7" x14ac:dyDescent="0.25">
      <c r="A24" s="3" t="s">
        <v>0</v>
      </c>
      <c r="B24" s="8"/>
      <c r="C24" s="11" t="s">
        <v>5</v>
      </c>
      <c r="D24" s="2" t="str">
        <f t="shared" si="0"/>
        <v>39.04.02</v>
      </c>
      <c r="E24" s="2" t="str">
        <f t="array" ref="E24">SUBSTITUTE(TRIM(LEFTB(SUBSTITUTE(MID(A24,MATCH(1=1,ISNUMBER(--MID(SUBSTITUTE(A24,"(","-"),ROW($1:$999),2)),0)+1,99)," ",REPT(" ",99)),99)),")",)</f>
        <v>39.04.02</v>
      </c>
      <c r="F24" s="2" t="str">
        <f t="array" ref="F24">TRIM(LEFTB(SUBSTITUTE(MID(A24,MIN(IF(IFERROR(-(MID(A24,ROW($1:$99),2)&amp;")")&gt;=0,),ROW($1:$99)))+1,99),")",REPT(" ",99)),99))</f>
        <v>39.04.02</v>
      </c>
      <c r="G24" s="2" t="str">
        <f t="array" ref="G24">INDEX(MID(A24,LARGE((MID(A24,ROW($1:$150),1)="(")*ROW($1:$150),ROW($1:$3))+1,LARGE((MID(A24,ROW($1:$150),1)=")")*ROW($1:$150),ROW($1:$3))-LARGE((MID(A24,ROW($1:$150),1)="(")*ROW($1:$150),ROW($1:$3))-1),MATCH(0=0,ISNUMBER(-SUBSTITUTE(MID(A24,LARGE((MID(A24,ROW($1:$150),1)="(")*ROW($1:$150),ROW($1:$3))+1,LARGE((MID(A24,ROW($1:$150),1)=")")*ROW($1:$150),ROW($1:$3))-LARGE((MID(A24,ROW($1:$150),1)="(")*ROW($1:$150),ROW($1:$3))-1),".",)),))</f>
        <v>39.04.02</v>
      </c>
    </row>
    <row r="25" spans="1:7" x14ac:dyDescent="0.25">
      <c r="A25" s="3" t="s">
        <v>16</v>
      </c>
      <c r="B25" s="8"/>
      <c r="C25" s="11" t="s">
        <v>6</v>
      </c>
      <c r="D25" s="2" t="str">
        <f t="shared" si="0"/>
        <v>48.03.01</v>
      </c>
      <c r="E25" s="2" t="str">
        <f t="array" ref="E25">SUBSTITUTE(TRIM(LEFTB(SUBSTITUTE(MID(A25,MATCH(1=1,ISNUMBER(--MID(SUBSTITUTE(A25,"(","-"),ROW($1:$999),2)),0)+1,99)," ",REPT(" ",99)),99)),")",)</f>
        <v>48.03.01</v>
      </c>
      <c r="F25" s="2" t="str">
        <f t="array" ref="F25">TRIM(LEFTB(SUBSTITUTE(MID(A25,MIN(IF(IFERROR(-(MID(A25,ROW($1:$99),2)&amp;")")&gt;=0,),ROW($1:$99)))+1,99),")",REPT(" ",99)),99))</f>
        <v>48.03.01</v>
      </c>
      <c r="G25" s="2" t="str">
        <f t="array" ref="G25">INDEX(MID(A25,LARGE((MID(A25,ROW($1:$150),1)="(")*ROW($1:$150),ROW($1:$3))+1,LARGE((MID(A25,ROW($1:$150),1)=")")*ROW($1:$150),ROW($1:$3))-LARGE((MID(A25,ROW($1:$150),1)="(")*ROW($1:$150),ROW($1:$3))-1),MATCH(0=0,ISNUMBER(-SUBSTITUTE(MID(A25,LARGE((MID(A25,ROW($1:$150),1)="(")*ROW($1:$150),ROW($1:$3))+1,LARGE((MID(A25,ROW($1:$150),1)=")")*ROW($1:$150),ROW($1:$3))-LARGE((MID(A25,ROW($1:$150),1)="(")*ROW($1:$150),ROW($1:$3))-1),".",)),))</f>
        <v>48.03.01</v>
      </c>
    </row>
    <row r="26" spans="1:7" x14ac:dyDescent="0.25">
      <c r="A26" s="3" t="s">
        <v>3</v>
      </c>
      <c r="B26" s="8"/>
      <c r="C26" s="11" t="s">
        <v>7</v>
      </c>
      <c r="D26" s="2" t="str">
        <f t="shared" si="0"/>
        <v>230102.65</v>
      </c>
      <c r="E26" s="2" t="str">
        <f t="array" ref="E26">SUBSTITUTE(TRIM(LEFTB(SUBSTITUTE(MID(A26,MATCH(1=1,ISNUMBER(--MID(SUBSTITUTE(A26,"(","-"),ROW($1:$999),2)),0)+1,99)," ",REPT(" ",99)),99)),")",)</f>
        <v>230102.65</v>
      </c>
      <c r="F26" s="2" t="str">
        <f t="array" ref="F26">TRIM(LEFTB(SUBSTITUTE(MID(A26,MIN(IF(IFERROR(-(MID(A26,ROW($1:$99),2)&amp;")")&gt;=0,),ROW($1:$99)))+1,99),")",REPT(" ",99)),99))</f>
        <v>230102.65</v>
      </c>
      <c r="G26" s="2" t="str">
        <f t="array" ref="G26">INDEX(MID(A26,LARGE((MID(A26,ROW($1:$150),1)="(")*ROW($1:$150),ROW($1:$3))+1,LARGE((MID(A26,ROW($1:$150),1)=")")*ROW($1:$150),ROW($1:$3))-LARGE((MID(A26,ROW($1:$150),1)="(")*ROW($1:$150),ROW($1:$3))-1),MATCH(0=0,ISNUMBER(-SUBSTITUTE(MID(A26,LARGE((MID(A26,ROW($1:$150),1)="(")*ROW($1:$150),ROW($1:$3))+1,LARGE((MID(A26,ROW($1:$150),1)=")")*ROW($1:$150),ROW($1:$3))-LARGE((MID(A26,ROW($1:$150),1)="(")*ROW($1:$150),ROW($1:$3))-1),".",)),))</f>
        <v>230102.65</v>
      </c>
    </row>
    <row r="27" spans="1:7" x14ac:dyDescent="0.25">
      <c r="A27" s="3" t="s">
        <v>17</v>
      </c>
      <c r="B27" s="8"/>
      <c r="C27" s="11" t="s">
        <v>8</v>
      </c>
      <c r="D27" s="2" t="str">
        <f t="shared" si="0"/>
        <v>032102.65</v>
      </c>
      <c r="E27" s="2" t="str">
        <f t="array" ref="E27">SUBSTITUTE(TRIM(LEFTB(SUBSTITUTE(MID(A27,MATCH(1=1,ISNUMBER(--MID(SUBSTITUTE(A27,"(","-"),ROW($1:$999),2)),0)+1,99)," ",REPT(" ",99)),99)),")",)</f>
        <v>032102.65</v>
      </c>
      <c r="F27" s="2" t="str">
        <f t="array" ref="F27">TRIM(LEFTB(SUBSTITUTE(MID(A27,MIN(IF(IFERROR(-(MID(A27,ROW($1:$99),2)&amp;")")&gt;=0,),ROW($1:$99)))+1,99),")",REPT(" ",99)),99))</f>
        <v>032102.65</v>
      </c>
      <c r="G27" s="2" t="str">
        <f t="array" ref="G27">INDEX(MID(A27,LARGE((MID(A27,ROW($1:$150),1)="(")*ROW($1:$150),ROW($1:$3))+1,LARGE((MID(A27,ROW($1:$150),1)=")")*ROW($1:$150),ROW($1:$3))-LARGE((MID(A27,ROW($1:$150),1)="(")*ROW($1:$150),ROW($1:$3))-1),MATCH(0=0,ISNUMBER(-SUBSTITUTE(MID(A27,LARGE((MID(A27,ROW($1:$150),1)="(")*ROW($1:$150),ROW($1:$3))+1,LARGE((MID(A27,ROW($1:$150),1)=")")*ROW($1:$150),ROW($1:$3))-LARGE((MID(A27,ROW($1:$150),1)="(")*ROW($1:$150),ROW($1:$3))-1),".",)),))</f>
        <v>032102.65</v>
      </c>
    </row>
    <row r="28" spans="1:7" x14ac:dyDescent="0.25">
      <c r="A28" s="3" t="s">
        <v>18</v>
      </c>
      <c r="B28" s="8"/>
      <c r="C28" s="11" t="s">
        <v>9</v>
      </c>
      <c r="D28" s="2" t="str">
        <f t="shared" si="0"/>
        <v>44.03.02</v>
      </c>
      <c r="E28" s="2" t="str">
        <f t="array" ref="E28">SUBSTITUTE(TRIM(LEFTB(SUBSTITUTE(MID(A28,MATCH(1=1,ISNUMBER(--MID(SUBSTITUTE(A28,"(","-"),ROW($1:$999),2)),0)+1,99)," ",REPT(" ",99)),99)),")",)</f>
        <v>44.03.02</v>
      </c>
      <c r="F28" s="2" t="str">
        <f t="array" ref="F28">TRIM(LEFTB(SUBSTITUTE(MID(A28,MIN(IF(IFERROR(-(MID(A28,ROW($1:$99),2)&amp;")")&gt;=0,),ROW($1:$99)))+1,99),")",REPT(" ",99)),99))</f>
        <v>44.03.02</v>
      </c>
      <c r="G28" s="2" t="e">
        <f>INDEX(MID(A28,LARGE((MID(A28,ROW($1:$150),1)="(")*ROW($1:$150),ROW($1:$3))+1,LARGE((MID(A28,ROW($1:$150),1)=")")*ROW($1:$150),ROW($1:$3))-LARGE((MID(A28,ROW($1:$150),1)="(")*ROW($1:$150),ROW($1:$3))-1),MATCH(0=0,ISNUMBER(-SUBSTITUTE(MID(A28,LARGE((MID(A28,ROW($1:$150),1)="(")*ROW($1:$150),ROW($1:$3))+1,LARGE((MID(A28,ROW($1:$150),1)=")")*ROW($1:$150),ROW($1:$3))-LARGE((MID(A28,ROW($1:$150),1)="(")*ROW($1:$150),ROW($1:$3))-1),".",)),))</f>
        <v>#N/A</v>
      </c>
    </row>
  </sheetData>
  <conditionalFormatting sqref="D8:F28">
    <cfRule type="expression" dxfId="0" priority="1">
      <formula>ISERROR(1/(D8=$C8))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_Boroda_</cp:lastModifiedBy>
  <dcterms:created xsi:type="dcterms:W3CDTF">2015-07-15T14:36:16Z</dcterms:created>
  <dcterms:modified xsi:type="dcterms:W3CDTF">2015-07-15T18:59:27Z</dcterms:modified>
</cp:coreProperties>
</file>