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9" i="1" l="1" a="1"/>
  <c r="D9" i="1"/>
  <c r="D10" i="1" a="1"/>
  <c r="D10" i="1"/>
  <c r="D11" i="1" a="1"/>
  <c r="D11" i="1"/>
  <c r="D12" i="1" a="1"/>
  <c r="D12" i="1"/>
  <c r="D13" i="1" a="1"/>
  <c r="D13" i="1"/>
  <c r="D14" i="1" a="1"/>
  <c r="D14" i="1"/>
  <c r="D15" i="1" a="1"/>
  <c r="D15" i="1"/>
  <c r="D16" i="1" a="1"/>
  <c r="D16" i="1"/>
  <c r="D17" i="1" a="1"/>
  <c r="D17" i="1"/>
  <c r="D18" i="1" a="1"/>
  <c r="D18" i="1"/>
  <c r="D19" i="1" a="1"/>
  <c r="D19" i="1"/>
  <c r="D20" i="1" a="1"/>
  <c r="D20" i="1"/>
  <c r="D21" i="1" a="1"/>
  <c r="D21" i="1"/>
  <c r="D22" i="1" a="1"/>
  <c r="D22" i="1"/>
  <c r="D23" i="1" a="1"/>
  <c r="D23" i="1"/>
  <c r="D24" i="1" a="1"/>
  <c r="D24" i="1"/>
  <c r="D25" i="1" a="1"/>
  <c r="D25" i="1"/>
  <c r="D26" i="1" a="1"/>
  <c r="D26" i="1"/>
  <c r="D27" i="1" a="1"/>
  <c r="D27" i="1"/>
  <c r="D28" i="1" a="1"/>
  <c r="D28" i="1"/>
  <c r="D8" i="1" a="1"/>
  <c r="D8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H14" i="1" a="1"/>
  <c r="H14" i="1" s="1"/>
  <c r="H15" i="1" a="1"/>
  <c r="H15" i="1" s="1"/>
  <c r="H16" i="1" a="1"/>
  <c r="H16" i="1" s="1"/>
  <c r="H17" i="1" a="1"/>
  <c r="H17" i="1" s="1"/>
  <c r="H18" i="1" a="1"/>
  <c r="H18" i="1" s="1"/>
  <c r="H19" i="1" a="1"/>
  <c r="H19" i="1" s="1"/>
  <c r="H20" i="1" a="1"/>
  <c r="H20" i="1" s="1"/>
  <c r="H21" i="1" a="1"/>
  <c r="H21" i="1" s="1"/>
  <c r="H22" i="1" a="1"/>
  <c r="H22" i="1" s="1"/>
  <c r="H23" i="1" a="1"/>
  <c r="H23" i="1" s="1"/>
  <c r="H24" i="1" a="1"/>
  <c r="H24" i="1" s="1"/>
  <c r="H25" i="1" a="1"/>
  <c r="H25" i="1" s="1"/>
  <c r="H26" i="1" a="1"/>
  <c r="H26" i="1" s="1"/>
  <c r="H27" i="1" a="1"/>
  <c r="H27" i="1" s="1"/>
  <c r="H28" i="1" a="1"/>
  <c r="H28" i="1" s="1"/>
  <c r="C2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8" i="1"/>
  <c r="C8" i="1"/>
  <c r="B20" i="1"/>
  <c r="B19" i="1"/>
  <c r="B18" i="1"/>
  <c r="B17" i="1"/>
  <c r="B16" i="1"/>
</calcChain>
</file>

<file path=xl/sharedStrings.xml><?xml version="1.0" encoding="utf-8"?>
<sst xmlns="http://schemas.openxmlformats.org/spreadsheetml/2006/main" count="30" uniqueCount="20">
  <si>
    <t>Социальная работа (магистр) (39.04.02)</t>
  </si>
  <si>
    <t>Теология (бакалавр) (48.03.01)</t>
  </si>
  <si>
    <t>Психолого-педагогическое образование (бакалавр) (44.03.02)</t>
  </si>
  <si>
    <t>Автоматизированные системы обработки информации и управления (230102.65)</t>
  </si>
  <si>
    <t>Физическая культура для лиц с отклонениями в состоянии здоровья (Адаптивная физическая культура) (032102.65)</t>
  </si>
  <si>
    <t>39.04.02</t>
  </si>
  <si>
    <t>48.03.01</t>
  </si>
  <si>
    <t>230102.65</t>
  </si>
  <si>
    <t>032102.65</t>
  </si>
  <si>
    <t>44.03.02</t>
  </si>
  <si>
    <t>Специальность</t>
  </si>
  <si>
    <t>Код</t>
  </si>
  <si>
    <t>Имеем</t>
  </si>
  <si>
    <t>Надо</t>
  </si>
  <si>
    <t>Простой случай, когда коды в конце специальности</t>
  </si>
  <si>
    <t>Сложный случай, когда коды внутри специальности или в конце</t>
  </si>
  <si>
    <t xml:space="preserve">Теология (48.03.01) (бакалавр) </t>
  </si>
  <si>
    <t xml:space="preserve">Физическая культура для лиц с отклонениями в состоянии здоровья (032102.65) (Адаптивная физическая культура) </t>
  </si>
  <si>
    <t xml:space="preserve">(44.03.02) Психолого-педагогическое образование (бакалавр) </t>
  </si>
  <si>
    <t>Социальная 777 работа (магистр) (39.04.02)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</si>
</sst>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0" xfId="0" applyFont="1" applyFill="1"/>
    <xf numFmtId="0" fontId="1" fillId="4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8"/>
  <sheetViews>
    <sheetView tabSelected="1" zoomScaleNormal="100" workbookViewId="0">
      <selection activeCell="D8" sqref="D8:D28"/>
    </sheetView>
  </sheetViews>
  <sheetFormatPr defaultRowHeight="15" x14ac:dyDescent="0.25"/>
  <cols>
    <col min="1" max="1" width="108.7109375" style="2" bestFit="1" customWidth="1"/>
    <col min="2" max="2" width="14.28515625" style="2" customWidth="1"/>
    <col min="3" max="3" width="9.140625" style="2"/>
    <col min="4" max="4" width="13.140625" style="2" customWidth="1"/>
    <col min="5" max="16384" width="9.140625" style="2"/>
  </cols>
  <sheetData>
    <row r="4" spans="1:8" x14ac:dyDescent="0.25">
      <c r="A4" s="1" t="s">
        <v>12</v>
      </c>
      <c r="B4" s="5" t="s">
        <v>13</v>
      </c>
    </row>
    <row r="5" spans="1:8" x14ac:dyDescent="0.25">
      <c r="B5" s="6"/>
    </row>
    <row r="6" spans="1:8" x14ac:dyDescent="0.25">
      <c r="B6" s="6"/>
    </row>
    <row r="7" spans="1:8" x14ac:dyDescent="0.25">
      <c r="A7" s="4" t="s">
        <v>10</v>
      </c>
      <c r="B7" s="7" t="s">
        <v>11</v>
      </c>
    </row>
    <row r="8" spans="1:8" x14ac:dyDescent="0.25">
      <c r="A8" s="3" t="s">
        <v>19</v>
      </c>
      <c r="B8" s="8" t="s">
        <v>5</v>
      </c>
      <c r="C8" s="2" t="str">
        <f>MID(A8,SEARCH(".",A8)+1,SEARCH(")",A8,SEARCH(".",A8))-SEARCH(".",A8)-1)</f>
        <v>04.02</v>
      </c>
      <c r="D8" s="10" t="str">
        <f t="array" ref="D8">TRIM(LEFTB(SUBSTITUTE(MID(A8,MIN(IF(IFERROR(-(MID(A8,ROW($1:$99),2)&amp;")")&gt;=0,),ROW($1:$99)))+1,99),")",REPT(" ",99)),99))</f>
        <v>39.04.02</v>
      </c>
      <c r="H8" s="2" t="str">
        <f t="array" ref="H8">SUBSTITUTE(TRIM(LEFTB(SUBSTITUTE(MID(A8,MATCH(1=1,ISNUMBER(--MID(SUBSTITUTE(A8,"(","-"),ROW($1:$999),2)),0)+1,99)," ",REPT(" ",99)),99)),")",)</f>
        <v>777</v>
      </c>
    </row>
    <row r="9" spans="1:8" x14ac:dyDescent="0.25">
      <c r="A9" s="3" t="s">
        <v>1</v>
      </c>
      <c r="B9" s="8" t="s">
        <v>6</v>
      </c>
      <c r="C9" s="2" t="str">
        <f t="shared" ref="C9:C28" si="0">MID(A9,SEARCH(".",A9)+1,SEARCH(")",A9,SEARCH(".",A9))-SEARCH(".",A9)-1)</f>
        <v>03.01</v>
      </c>
      <c r="D9" s="10" t="str">
        <f t="array" ref="D9">TRIM(LEFTB(SUBSTITUTE(MID(A9,MIN(IF(IFERROR(-(MID(A9,ROW($1:$99),2)&amp;")")&gt;=0,),ROW($1:$99)))+1,99),")",REPT(" ",99)),99))</f>
        <v>48.03.01</v>
      </c>
      <c r="H9" s="2" t="str">
        <f t="array" ref="H9">SUBSTITUTE(TRIM(LEFTB(SUBSTITUTE(MID(A9,MATCH(1=1,ISNUMBER(--MID(SUBSTITUTE(A9,"(","-"),ROW($1:$999),2)),0)+1,99)," ",REPT(" ",99)),99)),")",)</f>
        <v>48.03.01</v>
      </c>
    </row>
    <row r="10" spans="1:8" x14ac:dyDescent="0.25">
      <c r="A10" s="3" t="s">
        <v>3</v>
      </c>
      <c r="B10" s="8" t="s">
        <v>7</v>
      </c>
      <c r="C10" s="2" t="str">
        <f t="shared" si="0"/>
        <v>65</v>
      </c>
      <c r="D10" s="10" t="str">
        <f t="array" ref="D10">TRIM(LEFTB(SUBSTITUTE(MID(A10,MIN(IF(IFERROR(-(MID(A10,ROW($1:$99),2)&amp;")")&gt;=0,),ROW($1:$99)))+1,99),")",REPT(" ",99)),99))</f>
        <v>230102.65</v>
      </c>
      <c r="H10" s="2" t="str">
        <f t="array" ref="H10">SUBSTITUTE(TRIM(LEFTB(SUBSTITUTE(MID(A10,MATCH(1=1,ISNUMBER(--MID(SUBSTITUTE(A10,"(","-"),ROW($1:$999),2)),0)+1,99)," ",REPT(" ",99)),99)),")",)</f>
        <v>230102.65</v>
      </c>
    </row>
    <row r="11" spans="1:8" x14ac:dyDescent="0.25">
      <c r="A11" s="3" t="s">
        <v>4</v>
      </c>
      <c r="B11" s="8" t="s">
        <v>8</v>
      </c>
      <c r="C11" s="2" t="str">
        <f t="shared" si="0"/>
        <v>65</v>
      </c>
      <c r="D11" s="10" t="str">
        <f t="array" ref="D11">TRIM(LEFTB(SUBSTITUTE(MID(A11,MIN(IF(IFERROR(-(MID(A11,ROW($1:$99),2)&amp;")")&gt;=0,),ROW($1:$99)))+1,99),")",REPT(" ",99)),99))</f>
        <v>032102.65</v>
      </c>
      <c r="H11" s="2" t="str">
        <f t="array" ref="H11">SUBSTITUTE(TRIM(LEFTB(SUBSTITUTE(MID(A11,MATCH(1=1,ISNUMBER(--MID(SUBSTITUTE(A11,"(","-"),ROW($1:$999),2)),0)+1,99)," ",REPT(" ",99)),99)),")",)</f>
        <v>032102.65</v>
      </c>
    </row>
    <row r="12" spans="1:8" x14ac:dyDescent="0.25">
      <c r="A12" s="3" t="s">
        <v>2</v>
      </c>
      <c r="B12" s="8" t="s">
        <v>9</v>
      </c>
      <c r="C12" s="2" t="str">
        <f t="shared" si="0"/>
        <v>03.02</v>
      </c>
      <c r="D12" s="10" t="str">
        <f t="array" ref="D12">TRIM(LEFTB(SUBSTITUTE(MID(A12,MIN(IF(IFERROR(-(MID(A12,ROW($1:$99),2)&amp;")")&gt;=0,),ROW($1:$99)))+1,99),")",REPT(" ",99)),99))</f>
        <v>44.03.02</v>
      </c>
      <c r="H12" s="2" t="str">
        <f t="array" ref="H12">SUBSTITUTE(TRIM(LEFTB(SUBSTITUTE(MID(A12,MATCH(1=1,ISNUMBER(--MID(SUBSTITUTE(A12,"(","-"),ROW($1:$999),2)),0)+1,99)," ",REPT(" ",99)),99)),")",)</f>
        <v>44.03.02</v>
      </c>
    </row>
    <row r="13" spans="1:8" x14ac:dyDescent="0.25">
      <c r="C13" s="2" t="e">
        <f t="shared" si="0"/>
        <v>#VALUE!</v>
      </c>
      <c r="D13" s="10" t="str">
        <f t="array" ref="D13">TRIM(LEFTB(SUBSTITUTE(MID(A13,MIN(IF(IFERROR(-(MID(A13,ROW($1:$99),2)&amp;")")&gt;=0,),ROW($1:$99)))+1,99),")",REPT(" ",99)),99))</f>
        <v/>
      </c>
      <c r="H13" s="2" t="e">
        <f t="array" ref="H13">SUBSTITUTE(TRIM(LEFTB(SUBSTITUTE(MID(A13,MATCH(1=1,ISNUMBER(--MID(SUBSTITUTE(A13,"(","-"),ROW($1:$999),2)),0)+1,99)," ",REPT(" ",99)),99)),")",)</f>
        <v>#N/A</v>
      </c>
    </row>
    <row r="14" spans="1:8" x14ac:dyDescent="0.25">
      <c r="A14" s="9" t="s">
        <v>14</v>
      </c>
      <c r="C14" s="2" t="e">
        <f t="shared" si="0"/>
        <v>#VALUE!</v>
      </c>
      <c r="D14" s="10" t="str">
        <f t="array" ref="D14">TRIM(LEFTB(SUBSTITUTE(MID(A14,MIN(IF(IFERROR(-(MID(A14,ROW($1:$99),2)&amp;")")&gt;=0,),ROW($1:$99)))+1,99),")",REPT(" ",99)),99))</f>
        <v>Простой случай, когда коды в конце специальности</v>
      </c>
      <c r="H14" s="2" t="e">
        <f t="array" ref="H14">SUBSTITUTE(TRIM(LEFTB(SUBSTITUTE(MID(A14,MATCH(1=1,ISNUMBER(--MID(SUBSTITUTE(A14,"(","-"),ROW($1:$999),2)),0)+1,99)," ",REPT(" ",99)),99)),")",)</f>
        <v>#N/A</v>
      </c>
    </row>
    <row r="15" spans="1:8" x14ac:dyDescent="0.25">
      <c r="A15" s="4" t="s">
        <v>10</v>
      </c>
      <c r="B15" s="7" t="s">
        <v>11</v>
      </c>
      <c r="C15" s="2" t="e">
        <f t="shared" si="0"/>
        <v>#VALUE!</v>
      </c>
      <c r="D15" s="10" t="str">
        <f t="array" ref="D15">TRIM(LEFTB(SUBSTITUTE(MID(A15,MIN(IF(IFERROR(-(MID(A15,ROW($1:$99),2)&amp;")")&gt;=0,),ROW($1:$99)))+1,99),")",REPT(" ",99)),99))</f>
        <v>Специальность</v>
      </c>
      <c r="H15" s="2" t="e">
        <f t="array" ref="H15">SUBSTITUTE(TRIM(LEFTB(SUBSTITUTE(MID(A15,MATCH(1=1,ISNUMBER(--MID(SUBSTITUTE(A15,"(","-"),ROW($1:$999),2)),0)+1,99)," ",REPT(" ",99)),99)),")",)</f>
        <v>#N/A</v>
      </c>
    </row>
    <row r="16" spans="1:8" x14ac:dyDescent="0.25">
      <c r="A16" s="3" t="s">
        <v>0</v>
      </c>
      <c r="B16" s="8" t="str">
        <f>MID(A16,LOOKUP(,-1/(SEARCH("(",MID(A16,ROW($1:$100),99))=1),ROW($1:$100))+1,LEN(A16)-LOOKUP(,-1/(SEARCH("(",MID(A16,ROW($1:$100),99))=1),ROW($1:$100))-1)</f>
        <v>39.04.02</v>
      </c>
      <c r="C16" s="2" t="str">
        <f t="shared" si="0"/>
        <v>04.02</v>
      </c>
      <c r="D16" s="10" t="str">
        <f t="array" ref="D16">TRIM(LEFTB(SUBSTITUTE(MID(A16,MIN(IF(IFERROR(-(MID(A16,ROW($1:$99),2)&amp;")")&gt;=0,),ROW($1:$99)))+1,99),")",REPT(" ",99)),99))</f>
        <v>39.04.02</v>
      </c>
      <c r="H16" s="2" t="str">
        <f t="array" ref="H16">SUBSTITUTE(TRIM(LEFTB(SUBSTITUTE(MID(A16,MATCH(1=1,ISNUMBER(--MID(SUBSTITUTE(A16,"(","-"),ROW($1:$999),2)),0)+1,99)," ",REPT(" ",99)),99)),")",)</f>
        <v>39.04.02</v>
      </c>
    </row>
    <row r="17" spans="1:8" x14ac:dyDescent="0.25">
      <c r="A17" s="3" t="s">
        <v>1</v>
      </c>
      <c r="B17" s="8" t="str">
        <f>MID(A17,LOOKUP(,-1/(SEARCH("(",MID(A17,ROW($1:$100),99))=1),ROW($1:$100))+1,LEN(A17)-LOOKUP(,-1/(SEARCH("(",MID(A17,ROW($1:$100),99))=1),ROW($1:$100))-1)</f>
        <v>48.03.01</v>
      </c>
      <c r="C17" s="2" t="str">
        <f t="shared" si="0"/>
        <v>03.01</v>
      </c>
      <c r="D17" s="10" t="str">
        <f t="array" ref="D17">TRIM(LEFTB(SUBSTITUTE(MID(A17,MIN(IF(IFERROR(-(MID(A17,ROW($1:$99),2)&amp;")")&gt;=0,),ROW($1:$99)))+1,99),")",REPT(" ",99)),99))</f>
        <v>48.03.01</v>
      </c>
      <c r="H17" s="2" t="str">
        <f t="array" ref="H17">SUBSTITUTE(TRIM(LEFTB(SUBSTITUTE(MID(A17,MATCH(1=1,ISNUMBER(--MID(SUBSTITUTE(A17,"(","-"),ROW($1:$999),2)),0)+1,99)," ",REPT(" ",99)),99)),")",)</f>
        <v>48.03.01</v>
      </c>
    </row>
    <row r="18" spans="1:8" x14ac:dyDescent="0.25">
      <c r="A18" s="3" t="s">
        <v>3</v>
      </c>
      <c r="B18" s="8" t="str">
        <f>MID(A18,LOOKUP(,-1/(SEARCH("(",MID(A18,ROW($1:$100),99))=1),ROW($1:$100))+1,LEN(A18)-LOOKUP(,-1/(SEARCH("(",MID(A18,ROW($1:$100),99))=1),ROW($1:$100))-1)</f>
        <v>230102.65</v>
      </c>
      <c r="C18" s="2" t="str">
        <f t="shared" si="0"/>
        <v>65</v>
      </c>
      <c r="D18" s="10" t="str">
        <f t="array" ref="D18">TRIM(LEFTB(SUBSTITUTE(MID(A18,MIN(IF(IFERROR(-(MID(A18,ROW($1:$99),2)&amp;")")&gt;=0,),ROW($1:$99)))+1,99),")",REPT(" ",99)),99))</f>
        <v>230102.65</v>
      </c>
      <c r="H18" s="2" t="str">
        <f t="array" ref="H18">SUBSTITUTE(TRIM(LEFTB(SUBSTITUTE(MID(A18,MATCH(1=1,ISNUMBER(--MID(SUBSTITUTE(A18,"(","-"),ROW($1:$999),2)),0)+1,99)," ",REPT(" ",99)),99)),")",)</f>
        <v>230102.65</v>
      </c>
    </row>
    <row r="19" spans="1:8" x14ac:dyDescent="0.25">
      <c r="A19" s="3" t="s">
        <v>4</v>
      </c>
      <c r="B19" s="8" t="str">
        <f>MID(A19,LOOKUP(,-1/(SEARCH("(",MID(A19,ROW($1:$100),99))=1),ROW($1:$100))+1,LEN(A19)-LOOKUP(,-1/(SEARCH("(",MID(A19,ROW($1:$100),99))=1),ROW($1:$100))-1)</f>
        <v>032102.65</v>
      </c>
      <c r="C19" s="2" t="str">
        <f t="shared" si="0"/>
        <v>65</v>
      </c>
      <c r="D19" s="10" t="str">
        <f t="array" ref="D19">TRIM(LEFTB(SUBSTITUTE(MID(A19,MIN(IF(IFERROR(-(MID(A19,ROW($1:$99),2)&amp;")")&gt;=0,),ROW($1:$99)))+1,99),")",REPT(" ",99)),99))</f>
        <v>032102.65</v>
      </c>
      <c r="H19" s="2" t="str">
        <f t="array" ref="H19">SUBSTITUTE(TRIM(LEFTB(SUBSTITUTE(MID(A19,MATCH(1=1,ISNUMBER(--MID(SUBSTITUTE(A19,"(","-"),ROW($1:$999),2)),0)+1,99)," ",REPT(" ",99)),99)),")",)</f>
        <v>032102.65</v>
      </c>
    </row>
    <row r="20" spans="1:8" x14ac:dyDescent="0.25">
      <c r="A20" s="3" t="s">
        <v>2</v>
      </c>
      <c r="B20" s="8" t="str">
        <f>MID(A20,LOOKUP(,-1/(SEARCH("(",MID(A20,ROW($1:$100),99))=1),ROW($1:$100))+1,LEN(A20)-LOOKUP(,-1/(SEARCH("(",MID(A20,ROW($1:$100),99))=1),ROW($1:$100))-1)</f>
        <v>44.03.02</v>
      </c>
      <c r="C20" s="2" t="str">
        <f t="shared" si="0"/>
        <v>03.02</v>
      </c>
      <c r="D20" s="10" t="str">
        <f t="array" ref="D20">TRIM(LEFTB(SUBSTITUTE(MID(A20,MIN(IF(IFERROR(-(MID(A20,ROW($1:$99),2)&amp;")")&gt;=0,),ROW($1:$99)))+1,99),")",REPT(" ",99)),99))</f>
        <v>44.03.02</v>
      </c>
      <c r="H20" s="2" t="str">
        <f t="array" ref="H20">SUBSTITUTE(TRIM(LEFTB(SUBSTITUTE(MID(A20,MATCH(1=1,ISNUMBER(--MID(SUBSTITUTE(A20,"(","-"),ROW($1:$999),2)),0)+1,99)," ",REPT(" ",99)),99)),")",)</f>
        <v>44.03.02</v>
      </c>
    </row>
    <row r="21" spans="1:8" x14ac:dyDescent="0.25">
      <c r="C21" s="2" t="e">
        <f t="shared" si="0"/>
        <v>#VALUE!</v>
      </c>
      <c r="D21" s="10" t="str">
        <f t="array" ref="D21">TRIM(LEFTB(SUBSTITUTE(MID(A21,MIN(IF(IFERROR(-(MID(A21,ROW($1:$99),2)&amp;")")&gt;=0,),ROW($1:$99)))+1,99),")",REPT(" ",99)),99))</f>
        <v/>
      </c>
      <c r="H21" s="2" t="e">
        <f t="array" ref="H21">SUBSTITUTE(TRIM(LEFTB(SUBSTITUTE(MID(A21,MATCH(1=1,ISNUMBER(--MID(SUBSTITUTE(A21,"(","-"),ROW($1:$999),2)),0)+1,99)," ",REPT(" ",99)),99)),")",)</f>
        <v>#N/A</v>
      </c>
    </row>
    <row r="22" spans="1:8" x14ac:dyDescent="0.25">
      <c r="A22" s="9" t="s">
        <v>15</v>
      </c>
      <c r="C22" s="2" t="e">
        <f t="shared" si="0"/>
        <v>#VALUE!</v>
      </c>
      <c r="D22" s="10" t="str">
        <f t="array" ref="D22">TRIM(LEFTB(SUBSTITUTE(MID(A22,MIN(IF(IFERROR(-(MID(A22,ROW($1:$99),2)&amp;")")&gt;=0,),ROW($1:$99)))+1,99),")",REPT(" ",99)),99))</f>
        <v>Сложный случай, когда коды внутри специальности или в конце</v>
      </c>
      <c r="H22" s="2" t="e">
        <f t="array" ref="H22">SUBSTITUTE(TRIM(LEFTB(SUBSTITUTE(MID(A22,MATCH(1=1,ISNUMBER(--MID(SUBSTITUTE(A22,"(","-"),ROW($1:$999),2)),0)+1,99)," ",REPT(" ",99)),99)),")",)</f>
        <v>#N/A</v>
      </c>
    </row>
    <row r="23" spans="1:8" x14ac:dyDescent="0.25">
      <c r="A23" s="4" t="s">
        <v>10</v>
      </c>
      <c r="B23" s="7" t="s">
        <v>11</v>
      </c>
      <c r="C23" s="2" t="e">
        <f t="shared" si="0"/>
        <v>#VALUE!</v>
      </c>
      <c r="D23" s="10" t="str">
        <f t="array" ref="D23">TRIM(LEFTB(SUBSTITUTE(MID(A23,MIN(IF(IFERROR(-(MID(A23,ROW($1:$99),2)&amp;")")&gt;=0,),ROW($1:$99)))+1,99),")",REPT(" ",99)),99))</f>
        <v>Специальность</v>
      </c>
      <c r="H23" s="2" t="e">
        <f t="array" ref="H23">SUBSTITUTE(TRIM(LEFTB(SUBSTITUTE(MID(A23,MATCH(1=1,ISNUMBER(--MID(SUBSTITUTE(A23,"(","-"),ROW($1:$999),2)),0)+1,99)," ",REPT(" ",99)),99)),")",)</f>
        <v>#N/A</v>
      </c>
    </row>
    <row r="24" spans="1:8" x14ac:dyDescent="0.25">
      <c r="A24" s="3" t="s">
        <v>0</v>
      </c>
      <c r="B24" s="8"/>
      <c r="C24" s="2" t="str">
        <f t="shared" si="0"/>
        <v>04.02</v>
      </c>
      <c r="D24" s="10" t="str">
        <f t="array" ref="D24">TRIM(LEFTB(SUBSTITUTE(MID(A24,MIN(IF(IFERROR(-(MID(A24,ROW($1:$99),2)&amp;")")&gt;=0,),ROW($1:$99)))+1,99),")",REPT(" ",99)),99))</f>
        <v>39.04.02</v>
      </c>
      <c r="H24" s="2" t="str">
        <f t="array" ref="H24">SUBSTITUTE(TRIM(LEFTB(SUBSTITUTE(MID(A24,MATCH(1=1,ISNUMBER(--MID(SUBSTITUTE(A24,"(","-"),ROW($1:$999),2)),0)+1,99)," ",REPT(" ",99)),99)),")",)</f>
        <v>39.04.02</v>
      </c>
    </row>
    <row r="25" spans="1:8" x14ac:dyDescent="0.25">
      <c r="A25" s="3" t="s">
        <v>16</v>
      </c>
      <c r="B25" s="8"/>
      <c r="C25" s="2" t="str">
        <f t="shared" si="0"/>
        <v>03.01</v>
      </c>
      <c r="D25" s="10" t="str">
        <f t="array" ref="D25">TRIM(LEFTB(SUBSTITUTE(MID(A25,MIN(IF(IFERROR(-(MID(A25,ROW($1:$99),2)&amp;")")&gt;=0,),ROW($1:$99)))+1,99),")",REPT(" ",99)),99))</f>
        <v>48.03.01</v>
      </c>
      <c r="H25" s="2" t="str">
        <f t="array" ref="H25">SUBSTITUTE(TRIM(LEFTB(SUBSTITUTE(MID(A25,MATCH(1=1,ISNUMBER(--MID(SUBSTITUTE(A25,"(","-"),ROW($1:$999),2)),0)+1,99)," ",REPT(" ",99)),99)),")",)</f>
        <v>48.03.01</v>
      </c>
    </row>
    <row r="26" spans="1:8" x14ac:dyDescent="0.25">
      <c r="A26" s="3" t="s">
        <v>3</v>
      </c>
      <c r="B26" s="8"/>
      <c r="C26" s="2" t="str">
        <f t="shared" si="0"/>
        <v>65</v>
      </c>
      <c r="D26" s="10" t="str">
        <f t="array" ref="D26">TRIM(LEFTB(SUBSTITUTE(MID(A26,MIN(IF(IFERROR(-(MID(A26,ROW($1:$99),2)&amp;")")&gt;=0,),ROW($1:$99)))+1,99),")",REPT(" ",99)),99))</f>
        <v>230102.65</v>
      </c>
      <c r="H26" s="2" t="str">
        <f t="array" ref="H26">SUBSTITUTE(TRIM(LEFTB(SUBSTITUTE(MID(A26,MATCH(1=1,ISNUMBER(--MID(SUBSTITUTE(A26,"(","-"),ROW($1:$999),2)),0)+1,99)," ",REPT(" ",99)),99)),")",)</f>
        <v>230102.65</v>
      </c>
    </row>
    <row r="27" spans="1:8" x14ac:dyDescent="0.25">
      <c r="A27" s="3" t="s">
        <v>17</v>
      </c>
      <c r="B27" s="8"/>
      <c r="C27" s="2" t="str">
        <f>MID(A27,SEARCH(".",A27)+1,SEARCH(")",A27,SEARCH(".",A27))-SEARCH(".",A27)-1)</f>
        <v>65</v>
      </c>
      <c r="D27" s="10" t="str">
        <f t="array" ref="D27">TRIM(LEFTB(SUBSTITUTE(MID(A27,MIN(IF(IFERROR(-(MID(A27,ROW($1:$99),2)&amp;")")&gt;=0,),ROW($1:$99)))+1,99),")",REPT(" ",99)),99))</f>
        <v>032102.65</v>
      </c>
      <c r="H27" s="2" t="str">
        <f t="array" ref="H27">SUBSTITUTE(TRIM(LEFTB(SUBSTITUTE(MID(A27,MATCH(1=1,ISNUMBER(--MID(SUBSTITUTE(A27,"(","-"),ROW($1:$999),2)),0)+1,99)," ",REPT(" ",99)),99)),")",)</f>
        <v>032102.65</v>
      </c>
    </row>
    <row r="28" spans="1:8" x14ac:dyDescent="0.25">
      <c r="A28" s="3" t="s">
        <v>18</v>
      </c>
      <c r="B28" s="8"/>
      <c r="C28" s="2" t="str">
        <f t="shared" si="0"/>
        <v>03.02</v>
      </c>
      <c r="D28" s="10" t="str">
        <f t="array" ref="D28">TRIM(LEFTB(SUBSTITUTE(MID(A28,MIN(IF(IFERROR(-(MID(A28,ROW($1:$99),2)&amp;")")&gt;=0,),ROW($1:$99)))+1,99),")",REPT(" ",99)),99))</f>
        <v>44.03.02</v>
      </c>
      <c r="H28" s="2" t="str">
        <f t="array" ref="H28">SUBSTITUTE(TRIM(LEFTB(SUBSTITUTE(MID(A28,MATCH(1=1,ISNUMBER(--MID(SUBSTITUTE(A28,"(","-"),ROW($1:$999),2)),0)+1,99)," ",REPT(" ",99)),99)),")",)</f>
        <v>44.03.02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gusejnovmg</dc:creator>
  <cp:lastModifiedBy>_Boroda_</cp:lastModifiedBy>
  <dcterms:created xsi:type="dcterms:W3CDTF">2015-07-15T14:36:16Z</dcterms:created>
  <dcterms:modified xsi:type="dcterms:W3CDTF">2015-07-15T15:30:33Z</dcterms:modified>
</cp:coreProperties>
</file>