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35" windowWidth="16275" windowHeight="9525"/>
  </bookViews>
  <sheets>
    <sheet name="Лист3" sheetId="3" r:id="rId1"/>
  </sheets>
  <calcPr calcId="145621"/>
</workbook>
</file>

<file path=xl/calcChain.xml><?xml version="1.0" encoding="utf-8"?>
<calcChain xmlns="http://schemas.openxmlformats.org/spreadsheetml/2006/main">
  <c r="G199" i="3" l="1"/>
  <c r="F199" i="3"/>
  <c r="D199" i="3"/>
  <c r="C199" i="3"/>
  <c r="B199" i="3"/>
  <c r="A196" i="3"/>
  <c r="A195" i="3"/>
  <c r="A193" i="3"/>
  <c r="A192" i="3"/>
  <c r="A191" i="3"/>
  <c r="A190" i="3"/>
  <c r="A189" i="3"/>
  <c r="A188" i="3"/>
  <c r="A187" i="3"/>
  <c r="A186" i="3"/>
  <c r="A185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0" i="3"/>
  <c r="A169" i="3"/>
  <c r="A168" i="3"/>
  <c r="A167" i="3"/>
  <c r="A166" i="3"/>
  <c r="A165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8" i="3"/>
  <c r="A147" i="3"/>
  <c r="A146" i="3"/>
  <c r="A145" i="3"/>
  <c r="A144" i="3"/>
  <c r="A143" i="3"/>
  <c r="A142" i="3"/>
  <c r="A140" i="3"/>
  <c r="A139" i="3"/>
  <c r="A138" i="3"/>
  <c r="A137" i="3"/>
  <c r="A136" i="3"/>
  <c r="A135" i="3"/>
  <c r="A133" i="3"/>
  <c r="A132" i="3"/>
  <c r="A131" i="3"/>
  <c r="A130" i="3"/>
  <c r="A129" i="3"/>
  <c r="A128" i="3"/>
  <c r="A127" i="3"/>
  <c r="A126" i="3"/>
  <c r="A125" i="3"/>
  <c r="A124" i="3"/>
  <c r="A123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B102" i="3"/>
  <c r="B196" i="3"/>
  <c r="B195" i="3"/>
  <c r="B194" i="3"/>
  <c r="B193" i="3"/>
  <c r="C193" i="3" s="1"/>
  <c r="B192" i="3"/>
  <c r="B191" i="3"/>
  <c r="C191" i="3" s="1"/>
  <c r="B190" i="3"/>
  <c r="C190" i="3" s="1"/>
  <c r="B189" i="3"/>
  <c r="B188" i="3"/>
  <c r="B187" i="3"/>
  <c r="C187" i="3" s="1"/>
  <c r="B186" i="3"/>
  <c r="C186" i="3" s="1"/>
  <c r="B185" i="3"/>
  <c r="B184" i="3"/>
  <c r="C184" i="3" s="1"/>
  <c r="B183" i="3"/>
  <c r="C183" i="3" s="1"/>
  <c r="B182" i="3"/>
  <c r="B146" i="3"/>
  <c r="B145" i="3"/>
  <c r="B144" i="3"/>
  <c r="B143" i="3"/>
  <c r="B142" i="3"/>
  <c r="B103" i="3" l="1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C142" i="3"/>
  <c r="F142" i="3"/>
  <c r="F143" i="3"/>
  <c r="C143" i="3"/>
  <c r="F144" i="3"/>
  <c r="C144" i="3"/>
  <c r="F145" i="3"/>
  <c r="C145" i="3"/>
  <c r="C146" i="3"/>
  <c r="F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F182" i="3"/>
  <c r="C182" i="3"/>
  <c r="F102" i="3"/>
  <c r="G102" i="3" s="1"/>
  <c r="C102" i="3"/>
  <c r="D102" i="3" s="1"/>
  <c r="F193" i="3"/>
  <c r="F183" i="3"/>
  <c r="D183" i="3"/>
  <c r="C185" i="3"/>
  <c r="D185" i="3" s="1"/>
  <c r="F185" i="3"/>
  <c r="F187" i="3"/>
  <c r="F188" i="3"/>
  <c r="C188" i="3"/>
  <c r="F189" i="3"/>
  <c r="C189" i="3"/>
  <c r="D190" i="3"/>
  <c r="F191" i="3"/>
  <c r="F192" i="3"/>
  <c r="C192" i="3"/>
  <c r="D193" i="3"/>
  <c r="F194" i="3"/>
  <c r="C194" i="3"/>
  <c r="C195" i="3"/>
  <c r="F195" i="3"/>
  <c r="F196" i="3"/>
  <c r="C196" i="3"/>
  <c r="D196" i="3" s="1"/>
  <c r="F184" i="3"/>
  <c r="G184" i="3" s="1"/>
  <c r="F186" i="3"/>
  <c r="F190" i="3"/>
  <c r="D194" i="3" l="1"/>
  <c r="D186" i="3"/>
  <c r="J186" i="3" s="1"/>
  <c r="G190" i="3"/>
  <c r="G196" i="3"/>
  <c r="G194" i="3"/>
  <c r="G191" i="3"/>
  <c r="D188" i="3"/>
  <c r="G185" i="3"/>
  <c r="G193" i="3"/>
  <c r="J193" i="3" s="1"/>
  <c r="G186" i="3"/>
  <c r="G195" i="3"/>
  <c r="G188" i="3"/>
  <c r="J185" i="3"/>
  <c r="J196" i="3"/>
  <c r="G192" i="3"/>
  <c r="G189" i="3"/>
  <c r="G183" i="3"/>
  <c r="J183" i="3" s="1"/>
  <c r="D195" i="3"/>
  <c r="J195" i="3" s="1"/>
  <c r="D192" i="3"/>
  <c r="J192" i="3" s="1"/>
  <c r="D189" i="3"/>
  <c r="J189" i="3" s="1"/>
  <c r="G187" i="3"/>
  <c r="D184" i="3"/>
  <c r="D187" i="3"/>
  <c r="C180" i="3"/>
  <c r="D180" i="3" s="1"/>
  <c r="J180" i="3" s="1"/>
  <c r="F180" i="3"/>
  <c r="G180" i="3" s="1"/>
  <c r="C176" i="3"/>
  <c r="D176" i="3" s="1"/>
  <c r="J176" i="3" s="1"/>
  <c r="F176" i="3"/>
  <c r="G176" i="3" s="1"/>
  <c r="C172" i="3"/>
  <c r="D172" i="3" s="1"/>
  <c r="J172" i="3" s="1"/>
  <c r="F172" i="3"/>
  <c r="G172" i="3" s="1"/>
  <c r="C168" i="3"/>
  <c r="D168" i="3" s="1"/>
  <c r="J168" i="3" s="1"/>
  <c r="F168" i="3"/>
  <c r="G168" i="3" s="1"/>
  <c r="F164" i="3"/>
  <c r="G164" i="3" s="1"/>
  <c r="C164" i="3"/>
  <c r="D164" i="3" s="1"/>
  <c r="F160" i="3"/>
  <c r="G160" i="3" s="1"/>
  <c r="C160" i="3"/>
  <c r="D160" i="3" s="1"/>
  <c r="F156" i="3"/>
  <c r="G156" i="3" s="1"/>
  <c r="C156" i="3"/>
  <c r="D156" i="3" s="1"/>
  <c r="F152" i="3"/>
  <c r="G152" i="3" s="1"/>
  <c r="C152" i="3"/>
  <c r="D152" i="3" s="1"/>
  <c r="F148" i="3"/>
  <c r="G148" i="3" s="1"/>
  <c r="C148" i="3"/>
  <c r="D148" i="3" s="1"/>
  <c r="D145" i="3"/>
  <c r="D143" i="3"/>
  <c r="F138" i="3"/>
  <c r="G138" i="3" s="1"/>
  <c r="C138" i="3"/>
  <c r="D138" i="3" s="1"/>
  <c r="F134" i="3"/>
  <c r="G134" i="3" s="1"/>
  <c r="C134" i="3"/>
  <c r="D134" i="3" s="1"/>
  <c r="F130" i="3"/>
  <c r="G130" i="3" s="1"/>
  <c r="C130" i="3"/>
  <c r="D130" i="3" s="1"/>
  <c r="F126" i="3"/>
  <c r="G126" i="3" s="1"/>
  <c r="C126" i="3"/>
  <c r="D126" i="3" s="1"/>
  <c r="C122" i="3"/>
  <c r="D122" i="3" s="1"/>
  <c r="F122" i="3"/>
  <c r="G122" i="3" s="1"/>
  <c r="C118" i="3"/>
  <c r="D118" i="3" s="1"/>
  <c r="J118" i="3" s="1"/>
  <c r="F118" i="3"/>
  <c r="G118" i="3" s="1"/>
  <c r="F114" i="3"/>
  <c r="G114" i="3" s="1"/>
  <c r="C114" i="3"/>
  <c r="D114" i="3" s="1"/>
  <c r="F110" i="3"/>
  <c r="G110" i="3" s="1"/>
  <c r="C110" i="3"/>
  <c r="D110" i="3" s="1"/>
  <c r="F106" i="3"/>
  <c r="G106" i="3" s="1"/>
  <c r="C106" i="3"/>
  <c r="D106" i="3" s="1"/>
  <c r="D182" i="3"/>
  <c r="C179" i="3"/>
  <c r="D179" i="3" s="1"/>
  <c r="F179" i="3"/>
  <c r="G179" i="3" s="1"/>
  <c r="C175" i="3"/>
  <c r="D175" i="3" s="1"/>
  <c r="J175" i="3" s="1"/>
  <c r="F175" i="3"/>
  <c r="G175" i="3" s="1"/>
  <c r="F171" i="3"/>
  <c r="G171" i="3" s="1"/>
  <c r="C171" i="3"/>
  <c r="D171" i="3" s="1"/>
  <c r="F167" i="3"/>
  <c r="G167" i="3" s="1"/>
  <c r="C167" i="3"/>
  <c r="D167" i="3" s="1"/>
  <c r="C163" i="3"/>
  <c r="D163" i="3" s="1"/>
  <c r="F163" i="3"/>
  <c r="G163" i="3" s="1"/>
  <c r="C159" i="3"/>
  <c r="D159" i="3" s="1"/>
  <c r="J159" i="3" s="1"/>
  <c r="F159" i="3"/>
  <c r="G159" i="3" s="1"/>
  <c r="C155" i="3"/>
  <c r="D155" i="3" s="1"/>
  <c r="F155" i="3"/>
  <c r="G155" i="3" s="1"/>
  <c r="C151" i="3"/>
  <c r="D151" i="3" s="1"/>
  <c r="J151" i="3" s="1"/>
  <c r="F151" i="3"/>
  <c r="G151" i="3" s="1"/>
  <c r="F147" i="3"/>
  <c r="G147" i="3" s="1"/>
  <c r="C147" i="3"/>
  <c r="D147" i="3" s="1"/>
  <c r="G145" i="3"/>
  <c r="G143" i="3"/>
  <c r="F141" i="3"/>
  <c r="G141" i="3" s="1"/>
  <c r="C141" i="3"/>
  <c r="D141" i="3" s="1"/>
  <c r="F137" i="3"/>
  <c r="G137" i="3" s="1"/>
  <c r="C137" i="3"/>
  <c r="D137" i="3" s="1"/>
  <c r="C133" i="3"/>
  <c r="D133" i="3" s="1"/>
  <c r="F133" i="3"/>
  <c r="G133" i="3" s="1"/>
  <c r="C129" i="3"/>
  <c r="D129" i="3" s="1"/>
  <c r="J129" i="3" s="1"/>
  <c r="F129" i="3"/>
  <c r="G129" i="3" s="1"/>
  <c r="C125" i="3"/>
  <c r="D125" i="3" s="1"/>
  <c r="F125" i="3"/>
  <c r="G125" i="3" s="1"/>
  <c r="F121" i="3"/>
  <c r="G121" i="3" s="1"/>
  <c r="C121" i="3"/>
  <c r="D121" i="3" s="1"/>
  <c r="F117" i="3"/>
  <c r="G117" i="3" s="1"/>
  <c r="C117" i="3"/>
  <c r="D117" i="3" s="1"/>
  <c r="C113" i="3"/>
  <c r="D113" i="3" s="1"/>
  <c r="J113" i="3" s="1"/>
  <c r="F113" i="3"/>
  <c r="G113" i="3" s="1"/>
  <c r="C109" i="3"/>
  <c r="D109" i="3" s="1"/>
  <c r="F109" i="3"/>
  <c r="G109" i="3" s="1"/>
  <c r="C105" i="3"/>
  <c r="D105" i="3" s="1"/>
  <c r="J105" i="3" s="1"/>
  <c r="F105" i="3"/>
  <c r="G105" i="3" s="1"/>
  <c r="J188" i="3"/>
  <c r="G182" i="3"/>
  <c r="F178" i="3"/>
  <c r="G178" i="3" s="1"/>
  <c r="C178" i="3"/>
  <c r="D178" i="3" s="1"/>
  <c r="F174" i="3"/>
  <c r="G174" i="3" s="1"/>
  <c r="C174" i="3"/>
  <c r="D174" i="3" s="1"/>
  <c r="C170" i="3"/>
  <c r="D170" i="3" s="1"/>
  <c r="J170" i="3" s="1"/>
  <c r="F170" i="3"/>
  <c r="G170" i="3" s="1"/>
  <c r="C166" i="3"/>
  <c r="D166" i="3" s="1"/>
  <c r="F166" i="3"/>
  <c r="G166" i="3" s="1"/>
  <c r="F162" i="3"/>
  <c r="G162" i="3" s="1"/>
  <c r="C162" i="3"/>
  <c r="D162" i="3" s="1"/>
  <c r="F158" i="3"/>
  <c r="G158" i="3" s="1"/>
  <c r="C158" i="3"/>
  <c r="D158" i="3" s="1"/>
  <c r="F154" i="3"/>
  <c r="G154" i="3" s="1"/>
  <c r="C154" i="3"/>
  <c r="D154" i="3" s="1"/>
  <c r="F150" i="3"/>
  <c r="G150" i="3" s="1"/>
  <c r="C150" i="3"/>
  <c r="D150" i="3" s="1"/>
  <c r="G146" i="3"/>
  <c r="D144" i="3"/>
  <c r="G142" i="3"/>
  <c r="F140" i="3"/>
  <c r="G140" i="3" s="1"/>
  <c r="C140" i="3"/>
  <c r="D140" i="3" s="1"/>
  <c r="F136" i="3"/>
  <c r="G136" i="3" s="1"/>
  <c r="C136" i="3"/>
  <c r="D136" i="3" s="1"/>
  <c r="J136" i="3" s="1"/>
  <c r="F132" i="3"/>
  <c r="G132" i="3" s="1"/>
  <c r="C132" i="3"/>
  <c r="D132" i="3" s="1"/>
  <c r="F128" i="3"/>
  <c r="G128" i="3" s="1"/>
  <c r="C128" i="3"/>
  <c r="D128" i="3" s="1"/>
  <c r="J128" i="3" s="1"/>
  <c r="F124" i="3"/>
  <c r="G124" i="3" s="1"/>
  <c r="C124" i="3"/>
  <c r="D124" i="3" s="1"/>
  <c r="C120" i="3"/>
  <c r="D120" i="3" s="1"/>
  <c r="F120" i="3"/>
  <c r="G120" i="3" s="1"/>
  <c r="C116" i="3"/>
  <c r="D116" i="3" s="1"/>
  <c r="F116" i="3"/>
  <c r="G116" i="3" s="1"/>
  <c r="C112" i="3"/>
  <c r="D112" i="3" s="1"/>
  <c r="F112" i="3"/>
  <c r="G112" i="3" s="1"/>
  <c r="F108" i="3"/>
  <c r="G108" i="3" s="1"/>
  <c r="C108" i="3"/>
  <c r="D108" i="3" s="1"/>
  <c r="C104" i="3"/>
  <c r="D104" i="3" s="1"/>
  <c r="F104" i="3"/>
  <c r="G104" i="3" s="1"/>
  <c r="J190" i="3"/>
  <c r="D191" i="3"/>
  <c r="J191" i="3" s="1"/>
  <c r="C181" i="3"/>
  <c r="D181" i="3" s="1"/>
  <c r="F181" i="3"/>
  <c r="G181" i="3" s="1"/>
  <c r="C177" i="3"/>
  <c r="D177" i="3" s="1"/>
  <c r="F177" i="3"/>
  <c r="G177" i="3" s="1"/>
  <c r="C173" i="3"/>
  <c r="D173" i="3" s="1"/>
  <c r="F173" i="3"/>
  <c r="G173" i="3" s="1"/>
  <c r="C169" i="3"/>
  <c r="D169" i="3" s="1"/>
  <c r="F169" i="3"/>
  <c r="G169" i="3" s="1"/>
  <c r="C165" i="3"/>
  <c r="D165" i="3" s="1"/>
  <c r="F165" i="3"/>
  <c r="G165" i="3" s="1"/>
  <c r="F161" i="3"/>
  <c r="G161" i="3" s="1"/>
  <c r="C161" i="3"/>
  <c r="D161" i="3" s="1"/>
  <c r="F157" i="3"/>
  <c r="G157" i="3" s="1"/>
  <c r="C157" i="3"/>
  <c r="D157" i="3" s="1"/>
  <c r="J157" i="3" s="1"/>
  <c r="F153" i="3"/>
  <c r="G153" i="3" s="1"/>
  <c r="C153" i="3"/>
  <c r="D153" i="3" s="1"/>
  <c r="C149" i="3"/>
  <c r="D149" i="3" s="1"/>
  <c r="F149" i="3"/>
  <c r="G149" i="3" s="1"/>
  <c r="D146" i="3"/>
  <c r="G144" i="3"/>
  <c r="D142" i="3"/>
  <c r="C139" i="3"/>
  <c r="D139" i="3" s="1"/>
  <c r="F139" i="3"/>
  <c r="G139" i="3" s="1"/>
  <c r="C135" i="3"/>
  <c r="D135" i="3" s="1"/>
  <c r="J135" i="3" s="1"/>
  <c r="F135" i="3"/>
  <c r="G135" i="3" s="1"/>
  <c r="F131" i="3"/>
  <c r="G131" i="3" s="1"/>
  <c r="C131" i="3"/>
  <c r="D131" i="3" s="1"/>
  <c r="F127" i="3"/>
  <c r="G127" i="3" s="1"/>
  <c r="C127" i="3"/>
  <c r="D127" i="3" s="1"/>
  <c r="F123" i="3"/>
  <c r="G123" i="3" s="1"/>
  <c r="C123" i="3"/>
  <c r="D123" i="3" s="1"/>
  <c r="C119" i="3"/>
  <c r="D119" i="3" s="1"/>
  <c r="J119" i="3" s="1"/>
  <c r="F119" i="3"/>
  <c r="G119" i="3" s="1"/>
  <c r="C115" i="3"/>
  <c r="D115" i="3" s="1"/>
  <c r="F115" i="3"/>
  <c r="G115" i="3" s="1"/>
  <c r="F111" i="3"/>
  <c r="G111" i="3" s="1"/>
  <c r="C111" i="3"/>
  <c r="D111" i="3" s="1"/>
  <c r="F107" i="3"/>
  <c r="G107" i="3" s="1"/>
  <c r="C107" i="3"/>
  <c r="D107" i="3" s="1"/>
  <c r="C103" i="3"/>
  <c r="D103" i="3" s="1"/>
  <c r="F103" i="3"/>
  <c r="G103" i="3" s="1"/>
  <c r="J166" i="3" l="1"/>
  <c r="J109" i="3"/>
  <c r="J125" i="3"/>
  <c r="J163" i="3"/>
  <c r="J179" i="3"/>
  <c r="J187" i="3"/>
  <c r="J115" i="3"/>
  <c r="J139" i="3"/>
  <c r="A236" i="3" a="1"/>
  <c r="A236" i="3" s="1"/>
  <c r="A234" i="3" a="1"/>
  <c r="A234" i="3" s="1"/>
  <c r="A235" i="3" a="1"/>
  <c r="A235" i="3" s="1"/>
  <c r="J153" i="3"/>
  <c r="J161" i="3"/>
  <c r="J108" i="3"/>
  <c r="J124" i="3"/>
  <c r="J132" i="3"/>
  <c r="J140" i="3"/>
  <c r="J133" i="3"/>
  <c r="J155" i="3"/>
  <c r="A237" i="3" a="1"/>
  <c r="A237" i="3" s="1"/>
  <c r="A239" i="3" a="1"/>
  <c r="A239" i="3" s="1"/>
  <c r="A238" i="3" a="1"/>
  <c r="A238" i="3" s="1"/>
  <c r="J107" i="3"/>
  <c r="J123" i="3"/>
  <c r="J131" i="3"/>
  <c r="J146" i="3"/>
  <c r="J169" i="3"/>
  <c r="J177" i="3"/>
  <c r="J116" i="3"/>
  <c r="J150" i="3"/>
  <c r="J158" i="3"/>
  <c r="J174" i="3"/>
  <c r="J117" i="3"/>
  <c r="J147" i="3"/>
  <c r="J106" i="3"/>
  <c r="J114" i="3"/>
  <c r="J130" i="3"/>
  <c r="J138" i="3"/>
  <c r="J148" i="3"/>
  <c r="J156" i="3"/>
  <c r="J111" i="3"/>
  <c r="J127" i="3"/>
  <c r="J142" i="3"/>
  <c r="J165" i="3"/>
  <c r="J173" i="3"/>
  <c r="J181" i="3"/>
  <c r="J104" i="3"/>
  <c r="J112" i="3"/>
  <c r="J120" i="3"/>
  <c r="J144" i="3"/>
  <c r="J154" i="3"/>
  <c r="J162" i="3"/>
  <c r="J178" i="3"/>
  <c r="J121" i="3"/>
  <c r="J137" i="3"/>
  <c r="J167" i="3"/>
  <c r="J182" i="3"/>
  <c r="J110" i="3"/>
  <c r="J126" i="3"/>
  <c r="J143" i="3"/>
  <c r="J152" i="3"/>
  <c r="J160" i="3"/>
  <c r="J145" i="3"/>
  <c r="A231" i="3" l="1" a="1"/>
  <c r="A231" i="3" s="1"/>
  <c r="A233" i="3" a="1"/>
  <c r="A233" i="3" s="1"/>
  <c r="A232" i="3" a="1"/>
  <c r="A232" i="3" s="1"/>
  <c r="A226" i="3" a="1"/>
  <c r="A226" i="3" s="1"/>
  <c r="A220" i="3" a="1"/>
  <c r="A220" i="3" s="1"/>
  <c r="A204" i="3" a="1"/>
  <c r="A204" i="3" s="1"/>
  <c r="A227" i="3" a="1"/>
  <c r="A227" i="3" s="1"/>
  <c r="A211" i="3" a="1"/>
  <c r="A211" i="3" s="1"/>
  <c r="A218" i="3" a="1"/>
  <c r="A218" i="3" s="1"/>
  <c r="A225" i="3" a="1"/>
  <c r="A225" i="3" s="1"/>
  <c r="A209" i="3" a="1"/>
  <c r="A209" i="3" s="1"/>
  <c r="A214" i="3" a="1"/>
  <c r="A214" i="3" s="1"/>
  <c r="A216" i="3" a="1"/>
  <c r="A216" i="3" s="1"/>
  <c r="A222" i="3" a="1"/>
  <c r="A222" i="3" s="1"/>
  <c r="A223" i="3" a="1"/>
  <c r="A223" i="3" s="1"/>
  <c r="A207" i="3" a="1"/>
  <c r="A207" i="3" s="1"/>
  <c r="A206" i="3" a="1"/>
  <c r="A206" i="3" s="1"/>
  <c r="A221" i="3" a="1"/>
  <c r="A221" i="3" s="1"/>
  <c r="A205" i="3" a="1"/>
  <c r="A205" i="3" s="1"/>
  <c r="A228" i="3" a="1"/>
  <c r="A228" i="3" s="1"/>
  <c r="A212" i="3" a="1"/>
  <c r="A212" i="3" s="1"/>
  <c r="A210" i="3" a="1"/>
  <c r="A210" i="3" s="1"/>
  <c r="A219" i="3" a="1"/>
  <c r="A219" i="3" s="1"/>
  <c r="A203" i="3" a="1"/>
  <c r="A203" i="3" s="1"/>
  <c r="A202" i="3" a="1"/>
  <c r="A202" i="3" s="1"/>
  <c r="A217" i="3" a="1"/>
  <c r="A217" i="3" s="1"/>
  <c r="A201" i="3" a="1"/>
  <c r="A201" i="3" s="1"/>
  <c r="A224" i="3" a="1"/>
  <c r="A224" i="3" s="1"/>
  <c r="A208" i="3" a="1"/>
  <c r="A208" i="3" s="1"/>
  <c r="A230" i="3" a="1"/>
  <c r="A230" i="3" s="1"/>
  <c r="A215" i="3" a="1"/>
  <c r="A215" i="3" s="1"/>
  <c r="A229" i="3" a="1"/>
  <c r="A229" i="3" s="1"/>
  <c r="A200" i="3" a="1"/>
  <c r="A200" i="3" s="1"/>
  <c r="A213" i="3" a="1"/>
  <c r="A213" i="3" s="1"/>
  <c r="K202" i="3" a="1"/>
  <c r="K202" i="3" s="1"/>
  <c r="A246" i="3" a="1"/>
  <c r="A246" i="3" s="1"/>
  <c r="K209" i="3" a="1"/>
  <c r="K209" i="3" s="1"/>
  <c r="K217" i="3" a="1"/>
  <c r="K217" i="3" s="1"/>
  <c r="K225" i="3" a="1"/>
  <c r="K225" i="3" s="1"/>
  <c r="A248" i="3" a="1"/>
  <c r="A248" i="3" s="1"/>
  <c r="K210" i="3" a="1"/>
  <c r="K210" i="3" s="1"/>
  <c r="K218" i="3" a="1"/>
  <c r="K218" i="3" s="1"/>
  <c r="K226" i="3" a="1"/>
  <c r="K226" i="3" s="1"/>
  <c r="A249" i="3" a="1"/>
  <c r="A249" i="3" s="1"/>
  <c r="A251" i="3" a="1"/>
  <c r="A251" i="3" s="1"/>
  <c r="K203" i="3" a="1"/>
  <c r="K203" i="3" s="1"/>
  <c r="K211" i="3" a="1"/>
  <c r="K211" i="3" s="1"/>
  <c r="K219" i="3" a="1"/>
  <c r="K219" i="3" s="1"/>
  <c r="K227" i="3" a="1"/>
  <c r="K227" i="3" s="1"/>
  <c r="K204" i="3" a="1"/>
  <c r="K204" i="3" s="1"/>
  <c r="K212" i="3" a="1"/>
  <c r="K212" i="3" s="1"/>
  <c r="K220" i="3" a="1"/>
  <c r="K220" i="3" s="1"/>
  <c r="A250" i="3" a="1"/>
  <c r="A250" i="3" s="1"/>
  <c r="A253" i="3" a="1"/>
  <c r="A253" i="3" s="1"/>
  <c r="K200" i="3" a="1"/>
  <c r="K200" i="3" s="1"/>
  <c r="K201" i="3" a="1"/>
  <c r="K201" i="3" s="1"/>
  <c r="K205" i="3" a="1"/>
  <c r="K205" i="3" s="1"/>
  <c r="K213" i="3" a="1"/>
  <c r="K213" i="3" s="1"/>
  <c r="K221" i="3" a="1"/>
  <c r="K221" i="3" s="1"/>
  <c r="A243" i="3" a="1"/>
  <c r="A243" i="3" s="1"/>
  <c r="A240" i="3" a="1"/>
  <c r="A240" i="3" s="1"/>
  <c r="K206" i="3" a="1"/>
  <c r="K206" i="3" s="1"/>
  <c r="K214" i="3" a="1"/>
  <c r="K214" i="3" s="1"/>
  <c r="K222" i="3" a="1"/>
  <c r="K222" i="3" s="1"/>
  <c r="A241" i="3" a="1"/>
  <c r="A241" i="3" s="1"/>
  <c r="A252" i="3" a="1"/>
  <c r="A252" i="3" s="1"/>
  <c r="A255" i="3" a="1"/>
  <c r="A255" i="3" s="1"/>
  <c r="A242" i="3" a="1"/>
  <c r="A242" i="3" s="1"/>
  <c r="K207" i="3" a="1"/>
  <c r="K207" i="3" s="1"/>
  <c r="K215" i="3" a="1"/>
  <c r="K215" i="3" s="1"/>
  <c r="K223" i="3" a="1"/>
  <c r="K223" i="3" s="1"/>
  <c r="A247" i="3" a="1"/>
  <c r="A247" i="3" s="1"/>
  <c r="A244" i="3" a="1"/>
  <c r="A244" i="3" s="1"/>
  <c r="K208" i="3" a="1"/>
  <c r="K208" i="3" s="1"/>
  <c r="K216" i="3" a="1"/>
  <c r="K216" i="3" s="1"/>
  <c r="K224" i="3" a="1"/>
  <c r="K224" i="3" s="1"/>
  <c r="A245" i="3" a="1"/>
  <c r="A245" i="3" s="1"/>
  <c r="A254" i="3" a="1"/>
  <c r="A254" i="3" s="1"/>
  <c r="C211" i="3" l="1"/>
  <c r="G211" i="3"/>
  <c r="D211" i="3"/>
  <c r="F211" i="3"/>
  <c r="B211" i="3"/>
  <c r="B226" i="3"/>
  <c r="G226" i="3"/>
  <c r="C226" i="3"/>
  <c r="F226" i="3"/>
  <c r="D226" i="3"/>
  <c r="D215" i="3"/>
  <c r="F215" i="3"/>
  <c r="B215" i="3"/>
  <c r="C215" i="3"/>
  <c r="G215" i="3"/>
  <c r="C201" i="3"/>
  <c r="F201" i="3"/>
  <c r="D201" i="3"/>
  <c r="B201" i="3"/>
  <c r="G201" i="3"/>
  <c r="D219" i="3"/>
  <c r="F219" i="3"/>
  <c r="B219" i="3"/>
  <c r="C219" i="3"/>
  <c r="G219" i="3"/>
  <c r="F205" i="3"/>
  <c r="D205" i="3"/>
  <c r="B205" i="3"/>
  <c r="G205" i="3"/>
  <c r="C205" i="3"/>
  <c r="G223" i="3"/>
  <c r="D223" i="3"/>
  <c r="C223" i="3"/>
  <c r="F223" i="3"/>
  <c r="B223" i="3"/>
  <c r="F209" i="3"/>
  <c r="B209" i="3"/>
  <c r="G209" i="3"/>
  <c r="C209" i="3"/>
  <c r="D209" i="3"/>
  <c r="C227" i="3"/>
  <c r="G227" i="3"/>
  <c r="D227" i="3"/>
  <c r="F227" i="3"/>
  <c r="B227" i="3"/>
  <c r="D224" i="3"/>
  <c r="F224" i="3"/>
  <c r="B224" i="3"/>
  <c r="G224" i="3"/>
  <c r="C224" i="3"/>
  <c r="B207" i="3"/>
  <c r="C207" i="3"/>
  <c r="G207" i="3"/>
  <c r="D207" i="3"/>
  <c r="F207" i="3"/>
  <c r="G213" i="3"/>
  <c r="C213" i="3"/>
  <c r="F213" i="3"/>
  <c r="D213" i="3"/>
  <c r="B213" i="3"/>
  <c r="D217" i="3"/>
  <c r="B217" i="3"/>
  <c r="F217" i="3"/>
  <c r="G217" i="3"/>
  <c r="C217" i="3"/>
  <c r="D210" i="3"/>
  <c r="F210" i="3"/>
  <c r="B210" i="3"/>
  <c r="G210" i="3"/>
  <c r="C210" i="3"/>
  <c r="B221" i="3"/>
  <c r="F221" i="3"/>
  <c r="G221" i="3"/>
  <c r="C221" i="3"/>
  <c r="D221" i="3"/>
  <c r="G222" i="3"/>
  <c r="D222" i="3"/>
  <c r="C222" i="3"/>
  <c r="F222" i="3"/>
  <c r="B222" i="3"/>
  <c r="B225" i="3"/>
  <c r="G225" i="3"/>
  <c r="C225" i="3"/>
  <c r="F225" i="3"/>
  <c r="D225" i="3"/>
  <c r="G204" i="3"/>
  <c r="C204" i="3"/>
  <c r="D204" i="3"/>
  <c r="B204" i="3"/>
  <c r="F204" i="3"/>
  <c r="D203" i="3"/>
  <c r="F203" i="3"/>
  <c r="B203" i="3"/>
  <c r="C203" i="3"/>
  <c r="G203" i="3"/>
  <c r="G214" i="3"/>
  <c r="C214" i="3"/>
  <c r="F214" i="3"/>
  <c r="D214" i="3"/>
  <c r="B214" i="3"/>
  <c r="C208" i="3"/>
  <c r="D208" i="3"/>
  <c r="B208" i="3"/>
  <c r="F208" i="3"/>
  <c r="G208" i="3"/>
  <c r="G202" i="3"/>
  <c r="D202" i="3"/>
  <c r="C202" i="3"/>
  <c r="F202" i="3"/>
  <c r="B202" i="3"/>
  <c r="D212" i="3"/>
  <c r="B212" i="3"/>
  <c r="F212" i="3"/>
  <c r="G212" i="3"/>
  <c r="C212" i="3"/>
  <c r="G206" i="3"/>
  <c r="D206" i="3"/>
  <c r="C206" i="3"/>
  <c r="F206" i="3"/>
  <c r="B206" i="3"/>
  <c r="B216" i="3"/>
  <c r="F216" i="3"/>
  <c r="G216" i="3"/>
  <c r="C216" i="3"/>
  <c r="D216" i="3"/>
  <c r="G218" i="3"/>
  <c r="D218" i="3"/>
  <c r="C218" i="3"/>
  <c r="F218" i="3"/>
  <c r="B218" i="3"/>
  <c r="C220" i="3"/>
  <c r="D220" i="3"/>
  <c r="F220" i="3"/>
  <c r="G220" i="3"/>
  <c r="B220" i="3"/>
  <c r="D200" i="3"/>
  <c r="G200" i="3"/>
  <c r="B200" i="3"/>
  <c r="F200" i="3"/>
  <c r="C200" i="3"/>
</calcChain>
</file>

<file path=xl/sharedStrings.xml><?xml version="1.0" encoding="utf-8"?>
<sst xmlns="http://schemas.openxmlformats.org/spreadsheetml/2006/main" count="110" uniqueCount="101">
  <si>
    <t>Российская Федерация</t>
  </si>
  <si>
    <t>Центральный федеральный округ:</t>
  </si>
  <si>
    <t>Северо-Западный федеральный округ:</t>
  </si>
  <si>
    <t>Южный федеральный округ:</t>
  </si>
  <si>
    <t>Северо-Кавказский федеральный округ:</t>
  </si>
  <si>
    <t>Приволжский федеральный округ:</t>
  </si>
  <si>
    <t>Уральский федеральный округ:</t>
  </si>
  <si>
    <t>Сибирский федеральный округ:</t>
  </si>
  <si>
    <t>Дальневосточный федеральный округ:</t>
  </si>
  <si>
    <t>Крымский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</si>
  <si>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</si>
  <si>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</si>
  <si>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</si>
  <si>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</si>
  <si>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</si>
  <si>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</si>
  <si>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</si>
  <si>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</si>
  <si>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</si>
  <si>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</si>
  <si>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</si>
  <si>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</si>
  <si>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</si>
  <si>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</si>
  <si>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</si>
  <si>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</si>
  <si>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</si>
  <si>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</si>
  <si>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</si>
  <si>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</si>
  <si>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</si>
  <si>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</si>
  <si>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</si>
  <si>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</si>
  <si>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</si>
  <si>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</si>
  <si>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</si>
  <si>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Ненецкий автономный округ</t>
  </si>
  <si>
    <t>г. Санкт-Петербург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</si>
  <si>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</si>
  <si>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</si>
  <si>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</si>
  <si>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</si>
  <si>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</si>
  <si>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</si>
  <si>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</si>
  <si>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</si>
  <si>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</si>
  <si>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</si>
  <si>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- Алания</t>
  </si>
  <si>
    <t>Чеченская Республика</t>
  </si>
  <si>
    <t>Ставропольский край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</si>
  <si>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</si>
  <si>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</si>
  <si>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</si>
  <si>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</si>
  <si>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</si>
  <si>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</si>
  <si>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</si>
  <si>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</si>
  <si>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</si>
  <si>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</si>
  <si>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</si>
  <si>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</si>
  <si>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</si>
  <si>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</si>
  <si>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</si>
  <si>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</si>
  <si>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</si>
  <si>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</si>
  <si>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автономный округ - Югра</t>
  </si>
  <si>
    <t>Ямало-Ненецкий автономный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</si>
  <si>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</si>
  <si>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</si>
  <si>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</si>
  <si>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</si>
  <si>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</si>
  <si>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</si>
  <si>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</si>
  <si>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</si>
  <si>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</si>
  <si>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</si>
  <si>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</si>
  <si>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</si>
  <si>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Республика Саха (Якутия)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</si>
  <si>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</si>
  <si>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</si>
  <si>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</si>
  <si>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</si>
  <si>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</si>
  <si>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</si>
  <si>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</si>
  <si>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</si>
  <si>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Республика Крым</t>
  </si>
  <si>
    <t>г. Севастополь</t>
  </si>
  <si>
    <t>ИТОГО</t>
  </si>
  <si>
    <t>количество вопросов</t>
  </si>
  <si>
    <t>активность населения</t>
  </si>
  <si>
    <t>превышение ативности населения над средним по России показателем</t>
  </si>
  <si>
    <t>доля в общем количестве вопросов поступивших из субъекта Российской Федерации</t>
  </si>
  <si>
    <t>превышение доли над средним по России показателем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</si>
</sst>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 Cyr"/>
      <charset val="204"/>
    </font>
    <font>
      <sz val="8"/>
      <name val="Arial Cyr"/>
      <charset val="204"/>
    </font>
    <font>
      <sz val="7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2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1" fillId="2" borderId="2" xfId="0" applyFont="1" applyFill="1" applyBorder="1"/>
    <xf numFmtId="1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0" borderId="0" xfId="0" applyFill="1"/>
    <xf numFmtId="0" fontId="0" fillId="2" borderId="2" xfId="0" applyFill="1" applyBorder="1" applyAlignment="1">
      <alignment horizontal="center" vertical="center"/>
    </xf>
    <xf numFmtId="0" fontId="0" fillId="2" borderId="0" xfId="0" applyFill="1"/>
    <xf numFmtId="0" fontId="0" fillId="2" borderId="5" xfId="0" applyFill="1" applyBorder="1" applyAlignment="1">
      <alignment horizontal="center" vertical="center"/>
    </xf>
    <xf numFmtId="0" fontId="1" fillId="2" borderId="6" xfId="0" applyFont="1" applyFill="1" applyBorder="1"/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0" borderId="6" xfId="0" applyFont="1" applyFill="1" applyBorder="1"/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2" xfId="0" applyFont="1" applyFill="1" applyBorder="1"/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0" xfId="0" applyFill="1"/>
    <xf numFmtId="0" fontId="2" fillId="0" borderId="0" xfId="0" applyFont="1" applyAlignment="1">
      <alignment horizontal="center" vertical="center"/>
    </xf>
    <xf numFmtId="0" fontId="0" fillId="0" borderId="8" xfId="0" applyBorder="1"/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2" fontId="0" fillId="0" borderId="6" xfId="0" applyNumberFormat="1" applyFont="1" applyFill="1" applyBorder="1"/>
    <xf numFmtId="1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" fillId="4" borderId="13" xfId="0" applyFont="1" applyFill="1" applyBorder="1"/>
    <xf numFmtId="1" fontId="6" fillId="0" borderId="1" xfId="0" applyNumberFormat="1" applyFont="1" applyBorder="1"/>
    <xf numFmtId="1" fontId="0" fillId="0" borderId="1" xfId="0" applyNumberFormat="1" applyBorder="1"/>
    <xf numFmtId="1" fontId="0" fillId="0" borderId="0" xfId="0" applyNumberFormat="1"/>
    <xf numFmtId="0" fontId="1" fillId="0" borderId="13" xfId="0" applyFont="1" applyFill="1" applyBorder="1"/>
    <xf numFmtId="0" fontId="7" fillId="0" borderId="0" xfId="0" applyFont="1" applyAlignment="1">
      <alignment vertical="center"/>
    </xf>
    <xf numFmtId="0" fontId="0" fillId="0" borderId="8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/>
    </xf>
    <xf numFmtId="2" fontId="0" fillId="3" borderId="6" xfId="0" applyNumberFormat="1" applyFont="1" applyFill="1" applyBorder="1"/>
    <xf numFmtId="1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_новый май 2011" xfId="1"/>
  </cellStyles>
  <dxfs count="11"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tabSelected="1" zoomScale="70" zoomScaleNormal="70" workbookViewId="0">
      <selection activeCell="A2" sqref="A2:XFD2"/>
    </sheetView>
  </sheetViews>
  <sheetFormatPr defaultRowHeight="12.75" x14ac:dyDescent="0.2"/>
  <cols>
    <col min="1" max="1" width="31.28515625" customWidth="1"/>
    <col min="2" max="2" width="18.85546875" customWidth="1"/>
    <col min="3" max="3" width="13.140625" customWidth="1"/>
    <col min="4" max="4" width="23.28515625" customWidth="1"/>
    <col min="5" max="5" width="4.7109375" customWidth="1"/>
    <col min="6" max="6" width="24.28515625" customWidth="1"/>
    <col min="7" max="7" width="21.140625" customWidth="1"/>
    <col min="37" max="37" width="12.28515625" customWidth="1"/>
  </cols>
  <sheetData>
    <row r="1" spans="1:43" x14ac:dyDescent="0.2">
      <c r="A1" s="5"/>
      <c r="B1" s="55"/>
      <c r="C1" s="55"/>
      <c r="D1" s="55"/>
      <c r="E1" s="55"/>
      <c r="F1" s="55"/>
      <c r="G1" s="55"/>
      <c r="I1" s="55"/>
      <c r="J1" s="55"/>
      <c r="K1" s="55"/>
      <c r="L1" s="55"/>
      <c r="M1" s="55"/>
      <c r="N1" s="55"/>
      <c r="P1" s="55"/>
      <c r="Q1" s="55"/>
      <c r="R1" s="55"/>
      <c r="S1" s="55"/>
      <c r="T1" s="55"/>
      <c r="U1" s="55"/>
      <c r="W1" s="55"/>
      <c r="X1" s="55"/>
      <c r="Y1" s="55"/>
      <c r="Z1" s="55"/>
      <c r="AA1" s="55"/>
      <c r="AB1" s="55"/>
      <c r="AE1" s="55"/>
      <c r="AF1" s="55"/>
      <c r="AG1" s="55"/>
      <c r="AH1" s="55"/>
      <c r="AI1" s="55"/>
      <c r="AJ1" s="55"/>
    </row>
    <row r="2" spans="1:43" ht="13.5" thickBot="1" x14ac:dyDescent="0.25">
      <c r="B2" s="38"/>
      <c r="C2" s="38"/>
      <c r="D2" s="38"/>
      <c r="E2" s="38"/>
      <c r="F2" s="38"/>
      <c r="G2" s="38"/>
      <c r="I2" s="39"/>
      <c r="J2" s="39"/>
      <c r="K2" s="39"/>
      <c r="L2" s="39"/>
      <c r="M2" s="39"/>
      <c r="N2" s="39"/>
      <c r="P2" s="39"/>
      <c r="Q2" s="39"/>
      <c r="R2" s="39"/>
      <c r="S2" s="39"/>
      <c r="T2" s="39"/>
      <c r="U2" s="39"/>
      <c r="W2" s="39"/>
      <c r="X2" s="39"/>
      <c r="Y2" s="39"/>
      <c r="Z2" s="39"/>
      <c r="AA2" s="39"/>
      <c r="AB2" s="39"/>
      <c r="AE2" s="39"/>
      <c r="AF2" s="39"/>
      <c r="AG2" s="39"/>
      <c r="AH2" s="39"/>
      <c r="AI2" s="39"/>
      <c r="AJ2" s="39"/>
    </row>
    <row r="3" spans="1:43" x14ac:dyDescent="0.2">
      <c r="A3" s="40" t="s">
        <v>1</v>
      </c>
      <c r="B3" s="41">
        <v>5241</v>
      </c>
      <c r="C3" s="41">
        <v>11247</v>
      </c>
      <c r="D3" s="41">
        <v>10804</v>
      </c>
      <c r="E3" s="41">
        <v>504</v>
      </c>
      <c r="F3" s="41">
        <v>12517</v>
      </c>
      <c r="G3" s="41">
        <v>40313</v>
      </c>
      <c r="I3" s="42">
        <v>5950</v>
      </c>
      <c r="J3" s="42">
        <v>9294</v>
      </c>
      <c r="K3" s="42">
        <v>8131</v>
      </c>
      <c r="L3" s="42">
        <v>2490</v>
      </c>
      <c r="M3" s="42">
        <v>9786</v>
      </c>
      <c r="N3" s="42">
        <v>35651</v>
      </c>
      <c r="P3" s="43">
        <v>24042</v>
      </c>
      <c r="Q3" s="43">
        <v>26179</v>
      </c>
      <c r="R3" s="43">
        <v>21079</v>
      </c>
      <c r="S3" s="43">
        <v>21483</v>
      </c>
      <c r="T3" s="43">
        <v>16483</v>
      </c>
      <c r="U3" s="43">
        <v>109266</v>
      </c>
      <c r="W3" s="43">
        <v>21534</v>
      </c>
      <c r="X3" s="43">
        <v>18578</v>
      </c>
      <c r="Y3" s="43">
        <v>17014</v>
      </c>
      <c r="Z3" s="43">
        <v>15749</v>
      </c>
      <c r="AA3" s="43">
        <v>12871</v>
      </c>
      <c r="AB3" s="43">
        <v>85746</v>
      </c>
      <c r="AD3" s="43"/>
      <c r="AE3" s="42">
        <v>45576</v>
      </c>
      <c r="AF3" s="42">
        <v>44757</v>
      </c>
      <c r="AG3" s="42">
        <v>38093</v>
      </c>
      <c r="AH3" s="42">
        <v>37232</v>
      </c>
      <c r="AI3" s="42">
        <v>29354</v>
      </c>
      <c r="AJ3" s="42">
        <v>195012</v>
      </c>
      <c r="AK3">
        <v>38951479</v>
      </c>
      <c r="AL3" s="43">
        <v>0</v>
      </c>
      <c r="AM3" s="43">
        <v>0</v>
      </c>
      <c r="AN3" s="43">
        <v>0</v>
      </c>
      <c r="AO3" s="43">
        <v>0</v>
      </c>
      <c r="AP3" s="43">
        <v>0</v>
      </c>
      <c r="AQ3" s="43">
        <v>0</v>
      </c>
    </row>
    <row r="4" spans="1:43" x14ac:dyDescent="0.2">
      <c r="A4" s="44" t="s">
        <v>10</v>
      </c>
      <c r="B4" s="41">
        <v>212</v>
      </c>
      <c r="C4" s="41">
        <v>468</v>
      </c>
      <c r="D4" s="41">
        <v>317</v>
      </c>
      <c r="E4" s="41">
        <v>18</v>
      </c>
      <c r="F4" s="41">
        <v>506</v>
      </c>
      <c r="G4" s="41">
        <v>1521</v>
      </c>
      <c r="I4" s="42">
        <v>206</v>
      </c>
      <c r="J4" s="42">
        <v>393</v>
      </c>
      <c r="K4" s="42">
        <v>296</v>
      </c>
      <c r="L4" s="42">
        <v>80</v>
      </c>
      <c r="M4" s="42">
        <v>334</v>
      </c>
      <c r="N4" s="42">
        <v>1309</v>
      </c>
      <c r="P4" s="43">
        <v>642</v>
      </c>
      <c r="Q4" s="43">
        <v>933</v>
      </c>
      <c r="R4" s="43">
        <v>572</v>
      </c>
      <c r="S4" s="43">
        <v>569</v>
      </c>
      <c r="T4" s="43">
        <v>590</v>
      </c>
      <c r="U4" s="43">
        <v>3306</v>
      </c>
      <c r="W4" s="43">
        <v>612</v>
      </c>
      <c r="X4" s="43">
        <v>653</v>
      </c>
      <c r="Y4" s="43">
        <v>531</v>
      </c>
      <c r="Z4" s="43">
        <v>468</v>
      </c>
      <c r="AA4" s="43">
        <v>379</v>
      </c>
      <c r="AB4" s="43">
        <v>2643</v>
      </c>
      <c r="AE4" s="42">
        <v>1254</v>
      </c>
      <c r="AF4" s="42">
        <v>1586</v>
      </c>
      <c r="AG4" s="42">
        <v>1103</v>
      </c>
      <c r="AH4" s="42">
        <v>1037</v>
      </c>
      <c r="AI4" s="42">
        <v>969</v>
      </c>
      <c r="AJ4" s="42">
        <v>5949</v>
      </c>
      <c r="AK4">
        <v>1547936</v>
      </c>
      <c r="AL4" s="43">
        <v>0</v>
      </c>
      <c r="AM4" s="43">
        <v>0</v>
      </c>
      <c r="AN4" s="43">
        <v>0</v>
      </c>
      <c r="AO4" s="43">
        <v>0</v>
      </c>
      <c r="AP4" s="43">
        <v>0</v>
      </c>
      <c r="AQ4" s="43">
        <v>0</v>
      </c>
    </row>
    <row r="5" spans="1:43" x14ac:dyDescent="0.2">
      <c r="A5" s="44" t="s">
        <v>11</v>
      </c>
      <c r="B5" s="41">
        <v>125</v>
      </c>
      <c r="C5" s="41">
        <v>302</v>
      </c>
      <c r="D5" s="41">
        <v>233</v>
      </c>
      <c r="E5" s="41">
        <v>20</v>
      </c>
      <c r="F5" s="41">
        <v>311</v>
      </c>
      <c r="G5" s="41">
        <v>991</v>
      </c>
      <c r="I5" s="42">
        <v>125</v>
      </c>
      <c r="J5" s="42">
        <v>255</v>
      </c>
      <c r="K5" s="42">
        <v>132</v>
      </c>
      <c r="L5" s="42">
        <v>52</v>
      </c>
      <c r="M5" s="42">
        <v>222</v>
      </c>
      <c r="N5" s="42">
        <v>786</v>
      </c>
      <c r="P5" s="43">
        <v>392</v>
      </c>
      <c r="Q5" s="43">
        <v>573</v>
      </c>
      <c r="R5" s="43">
        <v>350</v>
      </c>
      <c r="S5" s="43">
        <v>374</v>
      </c>
      <c r="T5" s="43">
        <v>354</v>
      </c>
      <c r="U5" s="43">
        <v>2043</v>
      </c>
      <c r="W5" s="43">
        <v>260</v>
      </c>
      <c r="X5" s="43">
        <v>404</v>
      </c>
      <c r="Y5" s="43">
        <v>238</v>
      </c>
      <c r="Z5" s="43">
        <v>328</v>
      </c>
      <c r="AA5" s="43">
        <v>244</v>
      </c>
      <c r="AB5" s="43">
        <v>1474</v>
      </c>
      <c r="AE5" s="42">
        <v>652</v>
      </c>
      <c r="AF5" s="42">
        <v>977</v>
      </c>
      <c r="AG5" s="42">
        <v>588</v>
      </c>
      <c r="AH5" s="42">
        <v>702</v>
      </c>
      <c r="AI5" s="42">
        <v>598</v>
      </c>
      <c r="AJ5" s="42">
        <v>3517</v>
      </c>
      <c r="AK5">
        <v>1232940</v>
      </c>
      <c r="AL5" s="43">
        <v>0</v>
      </c>
      <c r="AM5" s="43">
        <v>0</v>
      </c>
      <c r="AN5" s="43">
        <v>0</v>
      </c>
      <c r="AO5" s="43">
        <v>0</v>
      </c>
      <c r="AP5" s="43">
        <v>0</v>
      </c>
      <c r="AQ5" s="43">
        <v>0</v>
      </c>
    </row>
    <row r="6" spans="1:43" x14ac:dyDescent="0.2">
      <c r="A6" s="44" t="s">
        <v>12</v>
      </c>
      <c r="B6" s="41">
        <v>158</v>
      </c>
      <c r="C6" s="41">
        <v>310</v>
      </c>
      <c r="D6" s="41">
        <v>291</v>
      </c>
      <c r="E6" s="41">
        <v>23</v>
      </c>
      <c r="F6" s="41">
        <v>361</v>
      </c>
      <c r="G6" s="41">
        <v>1143</v>
      </c>
      <c r="I6" s="42">
        <v>108</v>
      </c>
      <c r="J6" s="42">
        <v>254</v>
      </c>
      <c r="K6" s="42">
        <v>189</v>
      </c>
      <c r="L6" s="42">
        <v>58</v>
      </c>
      <c r="M6" s="42">
        <v>290</v>
      </c>
      <c r="N6" s="42">
        <v>899</v>
      </c>
      <c r="P6" s="43">
        <v>460</v>
      </c>
      <c r="Q6" s="43">
        <v>562</v>
      </c>
      <c r="R6" s="43">
        <v>478</v>
      </c>
      <c r="S6" s="43">
        <v>459</v>
      </c>
      <c r="T6" s="43">
        <v>407</v>
      </c>
      <c r="U6" s="43">
        <v>2366</v>
      </c>
      <c r="W6" s="43">
        <v>329</v>
      </c>
      <c r="X6" s="43">
        <v>444</v>
      </c>
      <c r="Y6" s="43">
        <v>311</v>
      </c>
      <c r="Z6" s="43">
        <v>331</v>
      </c>
      <c r="AA6" s="43">
        <v>333</v>
      </c>
      <c r="AB6" s="43">
        <v>1748</v>
      </c>
      <c r="AE6" s="42">
        <v>789</v>
      </c>
      <c r="AF6" s="42">
        <v>1006</v>
      </c>
      <c r="AG6" s="42">
        <v>789</v>
      </c>
      <c r="AH6" s="42">
        <v>790</v>
      </c>
      <c r="AI6" s="42">
        <v>740</v>
      </c>
      <c r="AJ6" s="42">
        <v>4114</v>
      </c>
      <c r="AK6">
        <v>1405613</v>
      </c>
      <c r="AL6" s="43">
        <v>0</v>
      </c>
      <c r="AM6" s="43">
        <v>0</v>
      </c>
      <c r="AN6" s="43">
        <v>0</v>
      </c>
      <c r="AO6" s="43">
        <v>0</v>
      </c>
      <c r="AP6" s="43">
        <v>0</v>
      </c>
      <c r="AQ6" s="43">
        <v>0</v>
      </c>
    </row>
    <row r="7" spans="1:43" x14ac:dyDescent="0.2">
      <c r="A7" s="44" t="s">
        <v>13</v>
      </c>
      <c r="B7" s="41">
        <v>282</v>
      </c>
      <c r="C7" s="41">
        <v>576</v>
      </c>
      <c r="D7" s="41">
        <v>524</v>
      </c>
      <c r="E7" s="41">
        <v>35</v>
      </c>
      <c r="F7" s="41">
        <v>665</v>
      </c>
      <c r="G7" s="41">
        <v>2082</v>
      </c>
      <c r="I7" s="42">
        <v>324</v>
      </c>
      <c r="J7" s="42">
        <v>494</v>
      </c>
      <c r="K7" s="42">
        <v>367</v>
      </c>
      <c r="L7" s="42">
        <v>186</v>
      </c>
      <c r="M7" s="42">
        <v>650</v>
      </c>
      <c r="N7" s="42">
        <v>2021</v>
      </c>
      <c r="P7" s="43">
        <v>1154</v>
      </c>
      <c r="Q7" s="43">
        <v>1258</v>
      </c>
      <c r="R7" s="43">
        <v>1095</v>
      </c>
      <c r="S7" s="43">
        <v>1182</v>
      </c>
      <c r="T7" s="43">
        <v>800</v>
      </c>
      <c r="U7" s="43">
        <v>5489</v>
      </c>
      <c r="W7" s="43">
        <v>1091</v>
      </c>
      <c r="X7" s="43">
        <v>971</v>
      </c>
      <c r="Y7" s="43">
        <v>821</v>
      </c>
      <c r="Z7" s="43">
        <v>963</v>
      </c>
      <c r="AA7" s="43">
        <v>750</v>
      </c>
      <c r="AB7" s="43">
        <v>4596</v>
      </c>
      <c r="AE7" s="42">
        <v>2245</v>
      </c>
      <c r="AF7" s="42">
        <v>2229</v>
      </c>
      <c r="AG7" s="42">
        <v>1916</v>
      </c>
      <c r="AH7" s="42">
        <v>2145</v>
      </c>
      <c r="AI7" s="42">
        <v>1550</v>
      </c>
      <c r="AJ7" s="42">
        <v>10085</v>
      </c>
      <c r="AK7">
        <v>2331147</v>
      </c>
      <c r="AL7" s="43">
        <v>0</v>
      </c>
      <c r="AM7" s="43">
        <v>0</v>
      </c>
      <c r="AN7" s="43">
        <v>0</v>
      </c>
      <c r="AO7" s="43">
        <v>0</v>
      </c>
      <c r="AP7" s="43">
        <v>0</v>
      </c>
      <c r="AQ7" s="43">
        <v>0</v>
      </c>
    </row>
    <row r="8" spans="1:43" x14ac:dyDescent="0.2">
      <c r="A8" s="44" t="s">
        <v>14</v>
      </c>
      <c r="B8" s="41">
        <v>109</v>
      </c>
      <c r="C8" s="41">
        <v>230</v>
      </c>
      <c r="D8" s="41">
        <v>131</v>
      </c>
      <c r="E8" s="41">
        <v>8</v>
      </c>
      <c r="F8" s="41">
        <v>257</v>
      </c>
      <c r="G8" s="41">
        <v>735</v>
      </c>
      <c r="I8" s="42">
        <v>93</v>
      </c>
      <c r="J8" s="42">
        <v>202</v>
      </c>
      <c r="K8" s="42">
        <v>113</v>
      </c>
      <c r="L8" s="42">
        <v>28</v>
      </c>
      <c r="M8" s="42">
        <v>176</v>
      </c>
      <c r="N8" s="42">
        <v>612</v>
      </c>
      <c r="P8" s="43">
        <v>294</v>
      </c>
      <c r="Q8" s="43">
        <v>483</v>
      </c>
      <c r="R8" s="43">
        <v>248</v>
      </c>
      <c r="S8" s="43">
        <v>239</v>
      </c>
      <c r="T8" s="43">
        <v>317</v>
      </c>
      <c r="U8" s="43">
        <v>1581</v>
      </c>
      <c r="W8" s="43">
        <v>255</v>
      </c>
      <c r="X8" s="43">
        <v>311</v>
      </c>
      <c r="Y8" s="43">
        <v>184</v>
      </c>
      <c r="Z8" s="43">
        <v>218</v>
      </c>
      <c r="AA8" s="43">
        <v>194</v>
      </c>
      <c r="AB8" s="43">
        <v>1162</v>
      </c>
      <c r="AE8" s="42">
        <v>549</v>
      </c>
      <c r="AF8" s="42">
        <v>794</v>
      </c>
      <c r="AG8" s="42">
        <v>432</v>
      </c>
      <c r="AH8" s="42">
        <v>457</v>
      </c>
      <c r="AI8" s="42">
        <v>511</v>
      </c>
      <c r="AJ8" s="42">
        <v>2743</v>
      </c>
      <c r="AK8">
        <v>1036909</v>
      </c>
      <c r="AL8" s="43">
        <v>0</v>
      </c>
      <c r="AM8" s="43">
        <v>0</v>
      </c>
      <c r="AN8" s="43">
        <v>0</v>
      </c>
      <c r="AO8" s="43">
        <v>0</v>
      </c>
      <c r="AP8" s="43">
        <v>0</v>
      </c>
      <c r="AQ8" s="43">
        <v>0</v>
      </c>
    </row>
    <row r="9" spans="1:43" x14ac:dyDescent="0.2">
      <c r="A9" s="44" t="s">
        <v>15</v>
      </c>
      <c r="B9" s="41">
        <v>130</v>
      </c>
      <c r="C9" s="41">
        <v>255</v>
      </c>
      <c r="D9" s="41">
        <v>299</v>
      </c>
      <c r="E9" s="41">
        <v>18</v>
      </c>
      <c r="F9" s="41">
        <v>331</v>
      </c>
      <c r="G9" s="41">
        <v>1033</v>
      </c>
      <c r="I9" s="42">
        <v>141</v>
      </c>
      <c r="J9" s="42">
        <v>244</v>
      </c>
      <c r="K9" s="42">
        <v>162</v>
      </c>
      <c r="L9" s="42">
        <v>66</v>
      </c>
      <c r="M9" s="42">
        <v>280</v>
      </c>
      <c r="N9" s="42">
        <v>893</v>
      </c>
      <c r="P9" s="43">
        <v>456</v>
      </c>
      <c r="Q9" s="43">
        <v>536</v>
      </c>
      <c r="R9" s="43">
        <v>473</v>
      </c>
      <c r="S9" s="43">
        <v>356</v>
      </c>
      <c r="T9" s="43">
        <v>398</v>
      </c>
      <c r="U9" s="43">
        <v>2219</v>
      </c>
      <c r="W9" s="43">
        <v>439</v>
      </c>
      <c r="X9" s="43">
        <v>422</v>
      </c>
      <c r="Y9" s="43">
        <v>302</v>
      </c>
      <c r="Z9" s="43">
        <v>299</v>
      </c>
      <c r="AA9" s="43">
        <v>353</v>
      </c>
      <c r="AB9" s="43">
        <v>1815</v>
      </c>
      <c r="AE9" s="42">
        <v>895</v>
      </c>
      <c r="AF9" s="42">
        <v>958</v>
      </c>
      <c r="AG9" s="42">
        <v>775</v>
      </c>
      <c r="AH9" s="42">
        <v>655</v>
      </c>
      <c r="AI9" s="42">
        <v>751</v>
      </c>
      <c r="AJ9" s="42">
        <v>4034</v>
      </c>
      <c r="AK9">
        <v>1010486</v>
      </c>
      <c r="AL9" s="43">
        <v>0</v>
      </c>
      <c r="AM9" s="43">
        <v>0</v>
      </c>
      <c r="AN9" s="43">
        <v>0</v>
      </c>
      <c r="AO9" s="43">
        <v>0</v>
      </c>
      <c r="AP9" s="43">
        <v>0</v>
      </c>
      <c r="AQ9" s="43">
        <v>0</v>
      </c>
    </row>
    <row r="10" spans="1:43" x14ac:dyDescent="0.2">
      <c r="A10" s="44" t="s">
        <v>16</v>
      </c>
      <c r="B10" s="41">
        <v>52</v>
      </c>
      <c r="C10" s="41">
        <v>169</v>
      </c>
      <c r="D10" s="41">
        <v>148</v>
      </c>
      <c r="E10" s="41">
        <v>12</v>
      </c>
      <c r="F10" s="41">
        <v>167</v>
      </c>
      <c r="G10" s="41">
        <v>548</v>
      </c>
      <c r="I10" s="42">
        <v>206</v>
      </c>
      <c r="J10" s="42">
        <v>143</v>
      </c>
      <c r="K10" s="42">
        <v>94</v>
      </c>
      <c r="L10" s="42">
        <v>52</v>
      </c>
      <c r="M10" s="42">
        <v>191</v>
      </c>
      <c r="N10" s="42">
        <v>686</v>
      </c>
      <c r="P10" s="43">
        <v>180</v>
      </c>
      <c r="Q10" s="43">
        <v>316</v>
      </c>
      <c r="R10" s="43">
        <v>239</v>
      </c>
      <c r="S10" s="43">
        <v>255</v>
      </c>
      <c r="T10" s="43">
        <v>213</v>
      </c>
      <c r="U10" s="43">
        <v>1203</v>
      </c>
      <c r="W10" s="43">
        <v>356</v>
      </c>
      <c r="X10" s="43">
        <v>214</v>
      </c>
      <c r="Y10" s="43">
        <v>173</v>
      </c>
      <c r="Z10" s="43">
        <v>239</v>
      </c>
      <c r="AA10" s="43">
        <v>215</v>
      </c>
      <c r="AB10" s="43">
        <v>1197</v>
      </c>
      <c r="AE10" s="42">
        <v>536</v>
      </c>
      <c r="AF10" s="42">
        <v>530</v>
      </c>
      <c r="AG10" s="42">
        <v>412</v>
      </c>
      <c r="AH10" s="42">
        <v>494</v>
      </c>
      <c r="AI10" s="42">
        <v>428</v>
      </c>
      <c r="AJ10" s="42">
        <v>2400</v>
      </c>
      <c r="AK10">
        <v>654390</v>
      </c>
      <c r="AL10" s="43">
        <v>0</v>
      </c>
      <c r="AM10" s="43">
        <v>0</v>
      </c>
      <c r="AN10" s="43">
        <v>0</v>
      </c>
      <c r="AO10" s="43">
        <v>0</v>
      </c>
      <c r="AP10" s="43">
        <v>0</v>
      </c>
      <c r="AQ10" s="43">
        <v>0</v>
      </c>
    </row>
    <row r="11" spans="1:43" x14ac:dyDescent="0.2">
      <c r="A11" s="44" t="s">
        <v>17</v>
      </c>
      <c r="B11" s="41">
        <v>154</v>
      </c>
      <c r="C11" s="41">
        <v>442</v>
      </c>
      <c r="D11" s="41">
        <v>316</v>
      </c>
      <c r="E11" s="41">
        <v>19</v>
      </c>
      <c r="F11" s="41">
        <v>411</v>
      </c>
      <c r="G11" s="41">
        <v>1342</v>
      </c>
      <c r="I11" s="42">
        <v>155</v>
      </c>
      <c r="J11" s="42">
        <v>434</v>
      </c>
      <c r="K11" s="42">
        <v>244</v>
      </c>
      <c r="L11" s="42">
        <v>62</v>
      </c>
      <c r="M11" s="42">
        <v>324</v>
      </c>
      <c r="N11" s="42">
        <v>1219</v>
      </c>
      <c r="P11" s="43">
        <v>437</v>
      </c>
      <c r="Q11" s="43">
        <v>795</v>
      </c>
      <c r="R11" s="43">
        <v>524</v>
      </c>
      <c r="S11" s="43">
        <v>471</v>
      </c>
      <c r="T11" s="43">
        <v>472</v>
      </c>
      <c r="U11" s="43">
        <v>2699</v>
      </c>
      <c r="W11" s="43">
        <v>349</v>
      </c>
      <c r="X11" s="43">
        <v>647</v>
      </c>
      <c r="Y11" s="43">
        <v>381</v>
      </c>
      <c r="Z11" s="43">
        <v>354</v>
      </c>
      <c r="AA11" s="43">
        <v>356</v>
      </c>
      <c r="AB11" s="43">
        <v>2087</v>
      </c>
      <c r="AE11" s="42">
        <v>786</v>
      </c>
      <c r="AF11" s="42">
        <v>1442</v>
      </c>
      <c r="AG11" s="42">
        <v>905</v>
      </c>
      <c r="AH11" s="42">
        <v>825</v>
      </c>
      <c r="AI11" s="42">
        <v>828</v>
      </c>
      <c r="AJ11" s="42">
        <v>4786</v>
      </c>
      <c r="AK11">
        <v>1117378</v>
      </c>
      <c r="AL11" s="43">
        <v>0</v>
      </c>
      <c r="AM11" s="43">
        <v>0</v>
      </c>
      <c r="AN11" s="43">
        <v>0</v>
      </c>
      <c r="AO11" s="43">
        <v>0</v>
      </c>
      <c r="AP11" s="43">
        <v>0</v>
      </c>
      <c r="AQ11" s="43">
        <v>0</v>
      </c>
    </row>
    <row r="12" spans="1:43" x14ac:dyDescent="0.2">
      <c r="A12" s="44" t="s">
        <v>18</v>
      </c>
      <c r="B12" s="41">
        <v>155</v>
      </c>
      <c r="C12" s="41">
        <v>310</v>
      </c>
      <c r="D12" s="41">
        <v>265</v>
      </c>
      <c r="E12" s="41">
        <v>13</v>
      </c>
      <c r="F12" s="41">
        <v>427</v>
      </c>
      <c r="G12" s="41">
        <v>1170</v>
      </c>
      <c r="I12" s="42">
        <v>124</v>
      </c>
      <c r="J12" s="42">
        <v>255</v>
      </c>
      <c r="K12" s="42">
        <v>185</v>
      </c>
      <c r="L12" s="42">
        <v>57</v>
      </c>
      <c r="M12" s="42">
        <v>272</v>
      </c>
      <c r="N12" s="42">
        <v>893</v>
      </c>
      <c r="P12" s="43">
        <v>512</v>
      </c>
      <c r="Q12" s="43">
        <v>601</v>
      </c>
      <c r="R12" s="43">
        <v>451</v>
      </c>
      <c r="S12" s="43">
        <v>488</v>
      </c>
      <c r="T12" s="43">
        <v>492</v>
      </c>
      <c r="U12" s="43">
        <v>2544</v>
      </c>
      <c r="W12" s="43">
        <v>402</v>
      </c>
      <c r="X12" s="43">
        <v>464</v>
      </c>
      <c r="Y12" s="43">
        <v>365</v>
      </c>
      <c r="Z12" s="43">
        <v>385</v>
      </c>
      <c r="AA12" s="43">
        <v>326</v>
      </c>
      <c r="AB12" s="43">
        <v>1942</v>
      </c>
      <c r="AE12" s="42">
        <v>914</v>
      </c>
      <c r="AF12" s="42">
        <v>1065</v>
      </c>
      <c r="AG12" s="42">
        <v>816</v>
      </c>
      <c r="AH12" s="42">
        <v>873</v>
      </c>
      <c r="AI12" s="42">
        <v>818</v>
      </c>
      <c r="AJ12" s="42">
        <v>4486</v>
      </c>
      <c r="AK12">
        <v>1157865</v>
      </c>
      <c r="AL12" s="43">
        <v>0</v>
      </c>
      <c r="AM12" s="43">
        <v>0</v>
      </c>
      <c r="AN12" s="43">
        <v>0</v>
      </c>
      <c r="AO12" s="43">
        <v>0</v>
      </c>
      <c r="AP12" s="43">
        <v>0</v>
      </c>
      <c r="AQ12" s="43">
        <v>0</v>
      </c>
    </row>
    <row r="13" spans="1:43" x14ac:dyDescent="0.2">
      <c r="A13" s="44" t="s">
        <v>19</v>
      </c>
      <c r="B13" s="41">
        <v>1043</v>
      </c>
      <c r="C13" s="41">
        <v>2415</v>
      </c>
      <c r="D13" s="41">
        <v>3458</v>
      </c>
      <c r="E13" s="41">
        <v>77</v>
      </c>
      <c r="F13" s="41">
        <v>2743</v>
      </c>
      <c r="G13" s="41">
        <v>9736</v>
      </c>
      <c r="I13" s="42">
        <v>1111</v>
      </c>
      <c r="J13" s="42">
        <v>1708</v>
      </c>
      <c r="K13" s="42">
        <v>1755</v>
      </c>
      <c r="L13" s="42">
        <v>426</v>
      </c>
      <c r="M13" s="42">
        <v>1848</v>
      </c>
      <c r="N13" s="42">
        <v>6848</v>
      </c>
      <c r="P13" s="43">
        <v>3736</v>
      </c>
      <c r="Q13" s="43">
        <v>4394</v>
      </c>
      <c r="R13" s="43">
        <v>5158</v>
      </c>
      <c r="S13" s="43">
        <v>3614</v>
      </c>
      <c r="T13" s="43">
        <v>3496</v>
      </c>
      <c r="U13" s="43">
        <v>20398</v>
      </c>
      <c r="W13" s="43">
        <v>3419</v>
      </c>
      <c r="X13" s="43">
        <v>2992</v>
      </c>
      <c r="Y13" s="43">
        <v>3028</v>
      </c>
      <c r="Z13" s="43">
        <v>2572</v>
      </c>
      <c r="AA13" s="43">
        <v>2491</v>
      </c>
      <c r="AB13" s="43">
        <v>14502</v>
      </c>
      <c r="AE13" s="42">
        <v>7155</v>
      </c>
      <c r="AF13" s="42">
        <v>7386</v>
      </c>
      <c r="AG13" s="42">
        <v>8186</v>
      </c>
      <c r="AH13" s="42">
        <v>6186</v>
      </c>
      <c r="AI13" s="42">
        <v>5987</v>
      </c>
      <c r="AJ13" s="42">
        <v>34900</v>
      </c>
      <c r="AK13">
        <v>7231068</v>
      </c>
      <c r="AL13" s="43">
        <v>0</v>
      </c>
      <c r="AM13" s="43">
        <v>0</v>
      </c>
      <c r="AN13" s="43">
        <v>0</v>
      </c>
      <c r="AO13" s="43">
        <v>0</v>
      </c>
      <c r="AP13" s="43">
        <v>0</v>
      </c>
      <c r="AQ13" s="43">
        <v>0</v>
      </c>
    </row>
    <row r="14" spans="1:43" x14ac:dyDescent="0.2">
      <c r="A14" s="44" t="s">
        <v>20</v>
      </c>
      <c r="B14" s="41">
        <v>151</v>
      </c>
      <c r="C14" s="41">
        <v>232</v>
      </c>
      <c r="D14" s="41">
        <v>159</v>
      </c>
      <c r="E14" s="41">
        <v>13</v>
      </c>
      <c r="F14" s="41">
        <v>230</v>
      </c>
      <c r="G14" s="41">
        <v>785</v>
      </c>
      <c r="I14" s="42">
        <v>94</v>
      </c>
      <c r="J14" s="42">
        <v>210</v>
      </c>
      <c r="K14" s="42">
        <v>115</v>
      </c>
      <c r="L14" s="42">
        <v>25</v>
      </c>
      <c r="M14" s="42">
        <v>208</v>
      </c>
      <c r="N14" s="42">
        <v>652</v>
      </c>
      <c r="P14" s="43">
        <v>415</v>
      </c>
      <c r="Q14" s="43">
        <v>444</v>
      </c>
      <c r="R14" s="43">
        <v>279</v>
      </c>
      <c r="S14" s="43">
        <v>285</v>
      </c>
      <c r="T14" s="43">
        <v>296</v>
      </c>
      <c r="U14" s="43">
        <v>1719</v>
      </c>
      <c r="W14" s="43">
        <v>280</v>
      </c>
      <c r="X14" s="43">
        <v>348</v>
      </c>
      <c r="Y14" s="43">
        <v>228</v>
      </c>
      <c r="Z14" s="43">
        <v>235</v>
      </c>
      <c r="AA14" s="43">
        <v>254</v>
      </c>
      <c r="AB14" s="43">
        <v>1345</v>
      </c>
      <c r="AE14" s="42">
        <v>695</v>
      </c>
      <c r="AF14" s="42">
        <v>792</v>
      </c>
      <c r="AG14" s="42">
        <v>507</v>
      </c>
      <c r="AH14" s="42">
        <v>520</v>
      </c>
      <c r="AI14" s="42">
        <v>550</v>
      </c>
      <c r="AJ14" s="42">
        <v>3064</v>
      </c>
      <c r="AK14">
        <v>765231</v>
      </c>
      <c r="AL14" s="43">
        <v>0</v>
      </c>
      <c r="AM14" s="43">
        <v>0</v>
      </c>
      <c r="AN14" s="43">
        <v>0</v>
      </c>
      <c r="AO14" s="43">
        <v>0</v>
      </c>
      <c r="AP14" s="43">
        <v>0</v>
      </c>
      <c r="AQ14" s="43">
        <v>0</v>
      </c>
    </row>
    <row r="15" spans="1:43" x14ac:dyDescent="0.2">
      <c r="A15" s="44" t="s">
        <v>21</v>
      </c>
      <c r="B15" s="41">
        <v>130</v>
      </c>
      <c r="C15" s="41">
        <v>293</v>
      </c>
      <c r="D15" s="41">
        <v>308</v>
      </c>
      <c r="E15" s="41">
        <v>19</v>
      </c>
      <c r="F15" s="41">
        <v>296</v>
      </c>
      <c r="G15" s="41">
        <v>1046</v>
      </c>
      <c r="I15" s="42">
        <v>133</v>
      </c>
      <c r="J15" s="42">
        <v>196</v>
      </c>
      <c r="K15" s="42">
        <v>184</v>
      </c>
      <c r="L15" s="42">
        <v>50</v>
      </c>
      <c r="M15" s="42">
        <v>243</v>
      </c>
      <c r="N15" s="42">
        <v>806</v>
      </c>
      <c r="P15" s="43">
        <v>349</v>
      </c>
      <c r="Q15" s="43">
        <v>535</v>
      </c>
      <c r="R15" s="43">
        <v>432</v>
      </c>
      <c r="S15" s="43">
        <v>397</v>
      </c>
      <c r="T15" s="43">
        <v>367</v>
      </c>
      <c r="U15" s="43">
        <v>2080</v>
      </c>
      <c r="W15" s="43">
        <v>395</v>
      </c>
      <c r="X15" s="43">
        <v>358</v>
      </c>
      <c r="Y15" s="43">
        <v>304</v>
      </c>
      <c r="Z15" s="43">
        <v>336</v>
      </c>
      <c r="AA15" s="43">
        <v>307</v>
      </c>
      <c r="AB15" s="43">
        <v>1700</v>
      </c>
      <c r="AE15" s="42">
        <v>744</v>
      </c>
      <c r="AF15" s="42">
        <v>893</v>
      </c>
      <c r="AG15" s="42">
        <v>736</v>
      </c>
      <c r="AH15" s="42">
        <v>733</v>
      </c>
      <c r="AI15" s="42">
        <v>674</v>
      </c>
      <c r="AJ15" s="42">
        <v>3780</v>
      </c>
      <c r="AK15">
        <v>1135438</v>
      </c>
      <c r="AL15" s="43">
        <v>0</v>
      </c>
      <c r="AM15" s="43">
        <v>0</v>
      </c>
      <c r="AN15" s="43">
        <v>0</v>
      </c>
      <c r="AO15" s="43">
        <v>0</v>
      </c>
      <c r="AP15" s="43">
        <v>0</v>
      </c>
      <c r="AQ15" s="43">
        <v>0</v>
      </c>
    </row>
    <row r="16" spans="1:43" x14ac:dyDescent="0.2">
      <c r="A16" s="44" t="s">
        <v>22</v>
      </c>
      <c r="B16" s="41">
        <v>182</v>
      </c>
      <c r="C16" s="41">
        <v>316</v>
      </c>
      <c r="D16" s="41">
        <v>249</v>
      </c>
      <c r="E16" s="41">
        <v>29</v>
      </c>
      <c r="F16" s="41">
        <v>340</v>
      </c>
      <c r="G16" s="41">
        <v>1116</v>
      </c>
      <c r="I16" s="42">
        <v>135</v>
      </c>
      <c r="J16" s="42">
        <v>312</v>
      </c>
      <c r="K16" s="42">
        <v>157</v>
      </c>
      <c r="L16" s="42">
        <v>62</v>
      </c>
      <c r="M16" s="42">
        <v>288</v>
      </c>
      <c r="N16" s="42">
        <v>954</v>
      </c>
      <c r="P16" s="43">
        <v>393</v>
      </c>
      <c r="Q16" s="43">
        <v>576</v>
      </c>
      <c r="R16" s="43">
        <v>406</v>
      </c>
      <c r="S16" s="43">
        <v>439</v>
      </c>
      <c r="T16" s="43">
        <v>390</v>
      </c>
      <c r="U16" s="43">
        <v>2204</v>
      </c>
      <c r="W16" s="43">
        <v>327</v>
      </c>
      <c r="X16" s="43">
        <v>488</v>
      </c>
      <c r="Y16" s="43">
        <v>231</v>
      </c>
      <c r="Z16" s="43">
        <v>323</v>
      </c>
      <c r="AA16" s="43">
        <v>328</v>
      </c>
      <c r="AB16" s="43">
        <v>1697</v>
      </c>
      <c r="AE16" s="42">
        <v>720</v>
      </c>
      <c r="AF16" s="42">
        <v>1064</v>
      </c>
      <c r="AG16" s="42">
        <v>637</v>
      </c>
      <c r="AH16" s="42">
        <v>762</v>
      </c>
      <c r="AI16" s="42">
        <v>718</v>
      </c>
      <c r="AJ16" s="42">
        <v>3901</v>
      </c>
      <c r="AK16">
        <v>964791</v>
      </c>
      <c r="AL16" s="43">
        <v>0</v>
      </c>
      <c r="AM16" s="43">
        <v>0</v>
      </c>
      <c r="AN16" s="43">
        <v>0</v>
      </c>
      <c r="AO16" s="43">
        <v>0</v>
      </c>
      <c r="AP16" s="43">
        <v>0</v>
      </c>
      <c r="AQ16" s="43">
        <v>0</v>
      </c>
    </row>
    <row r="17" spans="1:43" x14ac:dyDescent="0.2">
      <c r="A17" s="44" t="s">
        <v>23</v>
      </c>
      <c r="B17" s="41">
        <v>128</v>
      </c>
      <c r="C17" s="41">
        <v>265</v>
      </c>
      <c r="D17" s="41">
        <v>254</v>
      </c>
      <c r="E17" s="41">
        <v>19</v>
      </c>
      <c r="F17" s="41">
        <v>286</v>
      </c>
      <c r="G17" s="41">
        <v>952</v>
      </c>
      <c r="I17" s="42">
        <v>121</v>
      </c>
      <c r="J17" s="42">
        <v>239</v>
      </c>
      <c r="K17" s="42">
        <v>166</v>
      </c>
      <c r="L17" s="42">
        <v>36</v>
      </c>
      <c r="M17" s="42">
        <v>267</v>
      </c>
      <c r="N17" s="42">
        <v>829</v>
      </c>
      <c r="P17" s="43">
        <v>298</v>
      </c>
      <c r="Q17" s="43">
        <v>478</v>
      </c>
      <c r="R17" s="43">
        <v>383</v>
      </c>
      <c r="S17" s="43">
        <v>389</v>
      </c>
      <c r="T17" s="43">
        <v>353</v>
      </c>
      <c r="U17" s="43">
        <v>1901</v>
      </c>
      <c r="W17" s="43">
        <v>322</v>
      </c>
      <c r="X17" s="43">
        <v>410</v>
      </c>
      <c r="Y17" s="43">
        <v>266</v>
      </c>
      <c r="Z17" s="43">
        <v>362</v>
      </c>
      <c r="AA17" s="43">
        <v>307</v>
      </c>
      <c r="AB17" s="43">
        <v>1667</v>
      </c>
      <c r="AE17" s="42">
        <v>620</v>
      </c>
      <c r="AF17" s="42">
        <v>888</v>
      </c>
      <c r="AG17" s="42">
        <v>649</v>
      </c>
      <c r="AH17" s="42">
        <v>751</v>
      </c>
      <c r="AI17" s="42">
        <v>660</v>
      </c>
      <c r="AJ17" s="42">
        <v>3568</v>
      </c>
      <c r="AK17">
        <v>1062421</v>
      </c>
      <c r="AL17" s="43">
        <v>0</v>
      </c>
      <c r="AM17" s="43">
        <v>0</v>
      </c>
      <c r="AN17" s="43">
        <v>0</v>
      </c>
      <c r="AO17" s="43">
        <v>0</v>
      </c>
      <c r="AP17" s="43">
        <v>0</v>
      </c>
      <c r="AQ17" s="43">
        <v>0</v>
      </c>
    </row>
    <row r="18" spans="1:43" x14ac:dyDescent="0.2">
      <c r="A18" s="44" t="s">
        <v>24</v>
      </c>
      <c r="B18" s="41">
        <v>204</v>
      </c>
      <c r="C18" s="41">
        <v>362</v>
      </c>
      <c r="D18" s="41">
        <v>438</v>
      </c>
      <c r="E18" s="41">
        <v>21</v>
      </c>
      <c r="F18" s="41">
        <v>493</v>
      </c>
      <c r="G18" s="41">
        <v>1518</v>
      </c>
      <c r="I18" s="42">
        <v>187</v>
      </c>
      <c r="J18" s="42">
        <v>311</v>
      </c>
      <c r="K18" s="42">
        <v>612</v>
      </c>
      <c r="L18" s="42">
        <v>62</v>
      </c>
      <c r="M18" s="42">
        <v>406</v>
      </c>
      <c r="N18" s="42">
        <v>1578</v>
      </c>
      <c r="P18" s="43">
        <v>586</v>
      </c>
      <c r="Q18" s="43">
        <v>714</v>
      </c>
      <c r="R18" s="43">
        <v>622</v>
      </c>
      <c r="S18" s="43">
        <v>543</v>
      </c>
      <c r="T18" s="43">
        <v>613</v>
      </c>
      <c r="U18" s="43">
        <v>3078</v>
      </c>
      <c r="W18" s="43">
        <v>652</v>
      </c>
      <c r="X18" s="43">
        <v>570</v>
      </c>
      <c r="Y18" s="43">
        <v>843</v>
      </c>
      <c r="Z18" s="43">
        <v>407</v>
      </c>
      <c r="AA18" s="43">
        <v>479</v>
      </c>
      <c r="AB18" s="43">
        <v>2951</v>
      </c>
      <c r="AE18" s="42">
        <v>1238</v>
      </c>
      <c r="AF18" s="42">
        <v>1284</v>
      </c>
      <c r="AG18" s="42">
        <v>1465</v>
      </c>
      <c r="AH18" s="42">
        <v>950</v>
      </c>
      <c r="AI18" s="42">
        <v>1092</v>
      </c>
      <c r="AJ18" s="42">
        <v>6029</v>
      </c>
      <c r="AK18">
        <v>1315071</v>
      </c>
      <c r="AL18" s="43">
        <v>0</v>
      </c>
      <c r="AM18" s="43">
        <v>0</v>
      </c>
      <c r="AN18" s="43">
        <v>0</v>
      </c>
      <c r="AO18" s="43">
        <v>0</v>
      </c>
      <c r="AP18" s="43">
        <v>0</v>
      </c>
      <c r="AQ18" s="43">
        <v>0</v>
      </c>
    </row>
    <row r="19" spans="1:43" x14ac:dyDescent="0.2">
      <c r="A19" s="44" t="s">
        <v>25</v>
      </c>
      <c r="B19" s="41">
        <v>161</v>
      </c>
      <c r="C19" s="41">
        <v>297</v>
      </c>
      <c r="D19" s="41">
        <v>275</v>
      </c>
      <c r="E19" s="41">
        <v>27</v>
      </c>
      <c r="F19" s="41">
        <v>453</v>
      </c>
      <c r="G19" s="41">
        <v>1213</v>
      </c>
      <c r="I19" s="42">
        <v>159</v>
      </c>
      <c r="J19" s="42">
        <v>253</v>
      </c>
      <c r="K19" s="42">
        <v>228</v>
      </c>
      <c r="L19" s="42">
        <v>64</v>
      </c>
      <c r="M19" s="42">
        <v>311</v>
      </c>
      <c r="N19" s="42">
        <v>1015</v>
      </c>
      <c r="P19" s="43">
        <v>573</v>
      </c>
      <c r="Q19" s="43">
        <v>724</v>
      </c>
      <c r="R19" s="43">
        <v>478</v>
      </c>
      <c r="S19" s="43">
        <v>480</v>
      </c>
      <c r="T19" s="43">
        <v>520</v>
      </c>
      <c r="U19" s="43">
        <v>2775</v>
      </c>
      <c r="W19" s="43">
        <v>509</v>
      </c>
      <c r="X19" s="43">
        <v>480</v>
      </c>
      <c r="Y19" s="43">
        <v>355</v>
      </c>
      <c r="Z19" s="43">
        <v>397</v>
      </c>
      <c r="AA19" s="43">
        <v>335</v>
      </c>
      <c r="AB19" s="43">
        <v>2076</v>
      </c>
      <c r="AE19" s="42">
        <v>1082</v>
      </c>
      <c r="AF19" s="42">
        <v>1204</v>
      </c>
      <c r="AG19" s="42">
        <v>833</v>
      </c>
      <c r="AH19" s="42">
        <v>877</v>
      </c>
      <c r="AI19" s="42">
        <v>855</v>
      </c>
      <c r="AJ19" s="42">
        <v>4851</v>
      </c>
      <c r="AK19">
        <v>1513570</v>
      </c>
      <c r="AL19" s="43">
        <v>0</v>
      </c>
      <c r="AM19" s="43">
        <v>0</v>
      </c>
      <c r="AN19" s="43">
        <v>0</v>
      </c>
      <c r="AO19" s="43">
        <v>0</v>
      </c>
      <c r="AP19" s="43">
        <v>0</v>
      </c>
      <c r="AQ19" s="43">
        <v>0</v>
      </c>
    </row>
    <row r="20" spans="1:43" x14ac:dyDescent="0.2">
      <c r="A20" s="44" t="s">
        <v>26</v>
      </c>
      <c r="B20" s="41">
        <v>116</v>
      </c>
      <c r="C20" s="41">
        <v>316</v>
      </c>
      <c r="D20" s="41">
        <v>267</v>
      </c>
      <c r="E20" s="41">
        <v>16</v>
      </c>
      <c r="F20" s="41">
        <v>321</v>
      </c>
      <c r="G20" s="41">
        <v>1036</v>
      </c>
      <c r="I20" s="42">
        <v>138</v>
      </c>
      <c r="J20" s="42">
        <v>263</v>
      </c>
      <c r="K20" s="42">
        <v>166</v>
      </c>
      <c r="L20" s="42">
        <v>46</v>
      </c>
      <c r="M20" s="42">
        <v>261</v>
      </c>
      <c r="N20" s="42">
        <v>874</v>
      </c>
      <c r="P20" s="43">
        <v>426</v>
      </c>
      <c r="Q20" s="43">
        <v>647</v>
      </c>
      <c r="R20" s="43">
        <v>465</v>
      </c>
      <c r="S20" s="43">
        <v>425</v>
      </c>
      <c r="T20" s="43">
        <v>401</v>
      </c>
      <c r="U20" s="43">
        <v>2364</v>
      </c>
      <c r="W20" s="43">
        <v>362</v>
      </c>
      <c r="X20" s="43">
        <v>476</v>
      </c>
      <c r="Y20" s="43">
        <v>325</v>
      </c>
      <c r="Z20" s="43">
        <v>398</v>
      </c>
      <c r="AA20" s="43">
        <v>338</v>
      </c>
      <c r="AB20" s="43">
        <v>1899</v>
      </c>
      <c r="AE20" s="42">
        <v>788</v>
      </c>
      <c r="AF20" s="42">
        <v>1123</v>
      </c>
      <c r="AG20" s="42">
        <v>790</v>
      </c>
      <c r="AH20" s="42">
        <v>823</v>
      </c>
      <c r="AI20" s="42">
        <v>739</v>
      </c>
      <c r="AJ20" s="42">
        <v>4263</v>
      </c>
      <c r="AK20">
        <v>1271629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Q20" s="43">
        <v>0</v>
      </c>
    </row>
    <row r="21" spans="1:43" x14ac:dyDescent="0.2">
      <c r="A21" s="44" t="s">
        <v>27</v>
      </c>
      <c r="B21" s="41">
        <v>1749</v>
      </c>
      <c r="C21" s="41">
        <v>3689</v>
      </c>
      <c r="D21" s="41">
        <v>2872</v>
      </c>
      <c r="E21" s="41">
        <v>117</v>
      </c>
      <c r="F21" s="41">
        <v>3919</v>
      </c>
      <c r="G21" s="41">
        <v>12346</v>
      </c>
      <c r="I21" s="42">
        <v>2390</v>
      </c>
      <c r="J21" s="42">
        <v>3128</v>
      </c>
      <c r="K21" s="42">
        <v>2966</v>
      </c>
      <c r="L21" s="42">
        <v>1078</v>
      </c>
      <c r="M21" s="42">
        <v>3215</v>
      </c>
      <c r="N21" s="42">
        <v>12777</v>
      </c>
      <c r="P21" s="43">
        <v>12739</v>
      </c>
      <c r="Q21" s="43">
        <v>11610</v>
      </c>
      <c r="R21" s="43">
        <v>8426</v>
      </c>
      <c r="S21" s="43">
        <v>10518</v>
      </c>
      <c r="T21" s="43">
        <v>6004</v>
      </c>
      <c r="U21" s="43">
        <v>49297</v>
      </c>
      <c r="W21" s="43">
        <v>11175</v>
      </c>
      <c r="X21" s="43">
        <v>7926</v>
      </c>
      <c r="Y21" s="43">
        <v>8128</v>
      </c>
      <c r="Z21" s="43">
        <v>7134</v>
      </c>
      <c r="AA21" s="43">
        <v>4882</v>
      </c>
      <c r="AB21" s="43">
        <v>39245</v>
      </c>
      <c r="AE21" s="42">
        <v>23914</v>
      </c>
      <c r="AF21" s="42">
        <v>19536</v>
      </c>
      <c r="AG21" s="42">
        <v>16554</v>
      </c>
      <c r="AH21" s="42">
        <v>17652</v>
      </c>
      <c r="AI21" s="42">
        <v>10886</v>
      </c>
      <c r="AJ21" s="42">
        <v>88542</v>
      </c>
      <c r="AK21">
        <v>12197596</v>
      </c>
      <c r="AL21" s="43">
        <v>0</v>
      </c>
      <c r="AM21" s="43">
        <v>0</v>
      </c>
      <c r="AN21" s="43">
        <v>0</v>
      </c>
      <c r="AO21" s="43">
        <v>0</v>
      </c>
      <c r="AP21" s="43">
        <v>0</v>
      </c>
      <c r="AQ21" s="43">
        <v>0</v>
      </c>
    </row>
    <row r="22" spans="1:43" x14ac:dyDescent="0.2">
      <c r="A22" s="40" t="s">
        <v>2</v>
      </c>
      <c r="B22" s="41">
        <v>1710</v>
      </c>
      <c r="C22" s="41">
        <v>3576</v>
      </c>
      <c r="D22" s="41">
        <v>2972</v>
      </c>
      <c r="E22" s="41">
        <v>208</v>
      </c>
      <c r="F22" s="41">
        <v>4397</v>
      </c>
      <c r="G22" s="41">
        <v>12863</v>
      </c>
      <c r="I22" s="42">
        <v>2076</v>
      </c>
      <c r="J22" s="42">
        <v>2946</v>
      </c>
      <c r="K22" s="42">
        <v>2552</v>
      </c>
      <c r="L22" s="42">
        <v>925</v>
      </c>
      <c r="M22" s="42">
        <v>3603</v>
      </c>
      <c r="N22" s="42">
        <v>12102</v>
      </c>
      <c r="P22" s="43">
        <v>6892</v>
      </c>
      <c r="Q22" s="43">
        <v>8102</v>
      </c>
      <c r="R22" s="43">
        <v>6290</v>
      </c>
      <c r="S22" s="43">
        <v>7209</v>
      </c>
      <c r="T22" s="43">
        <v>5490</v>
      </c>
      <c r="U22" s="43">
        <v>33983</v>
      </c>
      <c r="W22" s="43">
        <v>7204</v>
      </c>
      <c r="X22" s="43">
        <v>6201</v>
      </c>
      <c r="Y22" s="43">
        <v>5232</v>
      </c>
      <c r="Z22" s="43">
        <v>4995</v>
      </c>
      <c r="AA22" s="43">
        <v>4285</v>
      </c>
      <c r="AB22" s="43">
        <v>27917</v>
      </c>
      <c r="AE22" s="42">
        <v>14096</v>
      </c>
      <c r="AF22" s="42">
        <v>14303</v>
      </c>
      <c r="AG22" s="42">
        <v>11522</v>
      </c>
      <c r="AH22" s="42">
        <v>12204</v>
      </c>
      <c r="AI22" s="42">
        <v>9775</v>
      </c>
      <c r="AJ22" s="42">
        <v>61900</v>
      </c>
      <c r="AK22">
        <v>13843556</v>
      </c>
      <c r="AL22" s="43">
        <v>0</v>
      </c>
      <c r="AM22" s="43">
        <v>0</v>
      </c>
      <c r="AN22" s="43">
        <v>0</v>
      </c>
      <c r="AO22" s="43">
        <v>0</v>
      </c>
      <c r="AP22" s="43">
        <v>0</v>
      </c>
      <c r="AQ22" s="43">
        <v>0</v>
      </c>
    </row>
    <row r="23" spans="1:43" x14ac:dyDescent="0.2">
      <c r="A23" s="44" t="s">
        <v>28</v>
      </c>
      <c r="B23" s="41">
        <v>106</v>
      </c>
      <c r="C23" s="41">
        <v>271</v>
      </c>
      <c r="D23" s="41">
        <v>180</v>
      </c>
      <c r="E23" s="41">
        <v>9</v>
      </c>
      <c r="F23" s="41">
        <v>261</v>
      </c>
      <c r="G23" s="41">
        <v>827</v>
      </c>
      <c r="I23" s="42">
        <v>87</v>
      </c>
      <c r="J23" s="42">
        <v>142</v>
      </c>
      <c r="K23" s="42">
        <v>112</v>
      </c>
      <c r="L23" s="42">
        <v>29</v>
      </c>
      <c r="M23" s="42">
        <v>181</v>
      </c>
      <c r="N23" s="42">
        <v>551</v>
      </c>
      <c r="P23" s="43">
        <v>286</v>
      </c>
      <c r="Q23" s="43">
        <v>480</v>
      </c>
      <c r="R23" s="43">
        <v>265</v>
      </c>
      <c r="S23" s="43">
        <v>230</v>
      </c>
      <c r="T23" s="43">
        <v>310</v>
      </c>
      <c r="U23" s="43">
        <v>1571</v>
      </c>
      <c r="W23" s="43">
        <v>240</v>
      </c>
      <c r="X23" s="43">
        <v>265</v>
      </c>
      <c r="Y23" s="43">
        <v>199</v>
      </c>
      <c r="Z23" s="43">
        <v>177</v>
      </c>
      <c r="AA23" s="43">
        <v>203</v>
      </c>
      <c r="AB23" s="43">
        <v>1084</v>
      </c>
      <c r="AE23" s="42">
        <v>526</v>
      </c>
      <c r="AF23" s="42">
        <v>745</v>
      </c>
      <c r="AG23" s="42">
        <v>464</v>
      </c>
      <c r="AH23" s="42">
        <v>407</v>
      </c>
      <c r="AI23" s="42">
        <v>513</v>
      </c>
      <c r="AJ23" s="42">
        <v>2655</v>
      </c>
      <c r="AK23">
        <v>632533</v>
      </c>
      <c r="AL23" s="43">
        <v>0</v>
      </c>
      <c r="AM23" s="43">
        <v>0</v>
      </c>
      <c r="AN23" s="43">
        <v>0</v>
      </c>
      <c r="AO23" s="43">
        <v>0</v>
      </c>
      <c r="AP23" s="43">
        <v>0</v>
      </c>
      <c r="AQ23" s="43">
        <v>0</v>
      </c>
    </row>
    <row r="24" spans="1:43" x14ac:dyDescent="0.2">
      <c r="A24" s="44" t="s">
        <v>29</v>
      </c>
      <c r="B24" s="41">
        <v>90</v>
      </c>
      <c r="C24" s="41">
        <v>168</v>
      </c>
      <c r="D24" s="41">
        <v>121</v>
      </c>
      <c r="E24" s="41">
        <v>5</v>
      </c>
      <c r="F24" s="41">
        <v>227</v>
      </c>
      <c r="G24" s="41">
        <v>611</v>
      </c>
      <c r="I24" s="42">
        <v>90</v>
      </c>
      <c r="J24" s="42">
        <v>181</v>
      </c>
      <c r="K24" s="42">
        <v>83</v>
      </c>
      <c r="L24" s="42">
        <v>38</v>
      </c>
      <c r="M24" s="42">
        <v>155</v>
      </c>
      <c r="N24" s="42">
        <v>547</v>
      </c>
      <c r="P24" s="43">
        <v>298</v>
      </c>
      <c r="Q24" s="43">
        <v>390</v>
      </c>
      <c r="R24" s="43">
        <v>245</v>
      </c>
      <c r="S24" s="43">
        <v>289</v>
      </c>
      <c r="T24" s="43">
        <v>265</v>
      </c>
      <c r="U24" s="43">
        <v>1487</v>
      </c>
      <c r="W24" s="43">
        <v>274</v>
      </c>
      <c r="X24" s="43">
        <v>384</v>
      </c>
      <c r="Y24" s="43">
        <v>164</v>
      </c>
      <c r="Z24" s="43">
        <v>227</v>
      </c>
      <c r="AA24" s="43">
        <v>183</v>
      </c>
      <c r="AB24" s="43">
        <v>1232</v>
      </c>
      <c r="AE24" s="42">
        <v>572</v>
      </c>
      <c r="AF24" s="42">
        <v>774</v>
      </c>
      <c r="AG24" s="42">
        <v>409</v>
      </c>
      <c r="AH24" s="42">
        <v>516</v>
      </c>
      <c r="AI24" s="42">
        <v>448</v>
      </c>
      <c r="AJ24" s="42">
        <v>2719</v>
      </c>
      <c r="AK24">
        <v>864424</v>
      </c>
      <c r="AL24" s="43">
        <v>0</v>
      </c>
      <c r="AM24" s="43">
        <v>0</v>
      </c>
      <c r="AN24" s="43">
        <v>0</v>
      </c>
      <c r="AO24" s="43">
        <v>0</v>
      </c>
      <c r="AP24" s="43">
        <v>0</v>
      </c>
      <c r="AQ24" s="43">
        <v>0</v>
      </c>
    </row>
    <row r="25" spans="1:43" x14ac:dyDescent="0.2">
      <c r="A25" s="44" t="s">
        <v>30</v>
      </c>
      <c r="B25" s="41">
        <v>144</v>
      </c>
      <c r="C25" s="41">
        <v>244</v>
      </c>
      <c r="D25" s="41">
        <v>190</v>
      </c>
      <c r="E25" s="41">
        <v>13</v>
      </c>
      <c r="F25" s="41">
        <v>421</v>
      </c>
      <c r="G25" s="41">
        <v>1012</v>
      </c>
      <c r="I25" s="42">
        <v>113</v>
      </c>
      <c r="J25" s="42">
        <v>149</v>
      </c>
      <c r="K25" s="42">
        <v>138</v>
      </c>
      <c r="L25" s="42">
        <v>32</v>
      </c>
      <c r="M25" s="42">
        <v>298</v>
      </c>
      <c r="N25" s="42">
        <v>730</v>
      </c>
      <c r="P25" s="43">
        <v>379</v>
      </c>
      <c r="Q25" s="43">
        <v>454</v>
      </c>
      <c r="R25" s="43">
        <v>356</v>
      </c>
      <c r="S25" s="43">
        <v>320</v>
      </c>
      <c r="T25" s="43">
        <v>471</v>
      </c>
      <c r="U25" s="43">
        <v>1980</v>
      </c>
      <c r="W25" s="43">
        <v>319</v>
      </c>
      <c r="X25" s="43">
        <v>286</v>
      </c>
      <c r="Y25" s="43">
        <v>251</v>
      </c>
      <c r="Z25" s="43">
        <v>218</v>
      </c>
      <c r="AA25" s="43">
        <v>328</v>
      </c>
      <c r="AB25" s="43">
        <v>1402</v>
      </c>
      <c r="AE25" s="42">
        <v>698</v>
      </c>
      <c r="AF25" s="42">
        <v>740</v>
      </c>
      <c r="AG25" s="42">
        <v>607</v>
      </c>
      <c r="AH25" s="42">
        <v>538</v>
      </c>
      <c r="AI25" s="42">
        <v>799</v>
      </c>
      <c r="AJ25" s="42">
        <v>3382</v>
      </c>
      <c r="AK25">
        <v>1139950</v>
      </c>
      <c r="AL25" s="43">
        <v>0</v>
      </c>
      <c r="AM25" s="43">
        <v>0</v>
      </c>
      <c r="AN25" s="43">
        <v>0</v>
      </c>
      <c r="AO25" s="43">
        <v>0</v>
      </c>
      <c r="AP25" s="43">
        <v>0</v>
      </c>
      <c r="AQ25" s="43">
        <v>0</v>
      </c>
    </row>
    <row r="26" spans="1:43" x14ac:dyDescent="0.2">
      <c r="A26" s="44" t="s">
        <v>31</v>
      </c>
      <c r="B26" s="41">
        <v>152</v>
      </c>
      <c r="C26" s="41">
        <v>417</v>
      </c>
      <c r="D26" s="41">
        <v>264</v>
      </c>
      <c r="E26" s="41">
        <v>11</v>
      </c>
      <c r="F26" s="41">
        <v>274</v>
      </c>
      <c r="G26" s="41">
        <v>1118</v>
      </c>
      <c r="I26" s="42">
        <v>121</v>
      </c>
      <c r="J26" s="42">
        <v>266</v>
      </c>
      <c r="K26" s="42">
        <v>188</v>
      </c>
      <c r="L26" s="42">
        <v>40</v>
      </c>
      <c r="M26" s="42">
        <v>229</v>
      </c>
      <c r="N26" s="42">
        <v>844</v>
      </c>
      <c r="P26" s="43">
        <v>361</v>
      </c>
      <c r="Q26" s="43">
        <v>686</v>
      </c>
      <c r="R26" s="43">
        <v>436</v>
      </c>
      <c r="S26" s="43">
        <v>342</v>
      </c>
      <c r="T26" s="43">
        <v>345</v>
      </c>
      <c r="U26" s="43">
        <v>2170</v>
      </c>
      <c r="W26" s="43">
        <v>311</v>
      </c>
      <c r="X26" s="43">
        <v>443</v>
      </c>
      <c r="Y26" s="43">
        <v>345</v>
      </c>
      <c r="Z26" s="43">
        <v>256</v>
      </c>
      <c r="AA26" s="43">
        <v>287</v>
      </c>
      <c r="AB26" s="43">
        <v>1642</v>
      </c>
      <c r="AE26" s="42">
        <v>672</v>
      </c>
      <c r="AF26" s="42">
        <v>1129</v>
      </c>
      <c r="AG26" s="42">
        <v>781</v>
      </c>
      <c r="AH26" s="42">
        <v>598</v>
      </c>
      <c r="AI26" s="42">
        <v>632</v>
      </c>
      <c r="AJ26" s="42">
        <v>3812</v>
      </c>
      <c r="AK26">
        <v>1191010</v>
      </c>
      <c r="AL26" s="43">
        <v>0</v>
      </c>
      <c r="AM26" s="43">
        <v>0</v>
      </c>
      <c r="AN26" s="43">
        <v>0</v>
      </c>
      <c r="AO26" s="43">
        <v>0</v>
      </c>
      <c r="AP26" s="43">
        <v>0</v>
      </c>
      <c r="AQ26" s="43">
        <v>0</v>
      </c>
    </row>
    <row r="27" spans="1:43" x14ac:dyDescent="0.2">
      <c r="A27" s="44" t="s">
        <v>32</v>
      </c>
      <c r="B27" s="41">
        <v>129</v>
      </c>
      <c r="C27" s="41">
        <v>254</v>
      </c>
      <c r="D27" s="41">
        <v>326</v>
      </c>
      <c r="E27" s="41">
        <v>9</v>
      </c>
      <c r="F27" s="41">
        <v>403</v>
      </c>
      <c r="G27" s="41">
        <v>1121</v>
      </c>
      <c r="I27" s="42">
        <v>173</v>
      </c>
      <c r="J27" s="42">
        <v>234</v>
      </c>
      <c r="K27" s="42">
        <v>271</v>
      </c>
      <c r="L27" s="42">
        <v>60</v>
      </c>
      <c r="M27" s="42">
        <v>313</v>
      </c>
      <c r="N27" s="42">
        <v>1051</v>
      </c>
      <c r="P27" s="43">
        <v>592</v>
      </c>
      <c r="Q27" s="43">
        <v>639</v>
      </c>
      <c r="R27" s="43">
        <v>648</v>
      </c>
      <c r="S27" s="43">
        <v>722</v>
      </c>
      <c r="T27" s="43">
        <v>522</v>
      </c>
      <c r="U27" s="43">
        <v>3123</v>
      </c>
      <c r="W27" s="43">
        <v>585</v>
      </c>
      <c r="X27" s="43">
        <v>486</v>
      </c>
      <c r="Y27" s="43">
        <v>471</v>
      </c>
      <c r="Z27" s="43">
        <v>485</v>
      </c>
      <c r="AA27" s="43">
        <v>391</v>
      </c>
      <c r="AB27" s="43">
        <v>2418</v>
      </c>
      <c r="AE27" s="42">
        <v>1177</v>
      </c>
      <c r="AF27" s="42">
        <v>1125</v>
      </c>
      <c r="AG27" s="42">
        <v>1119</v>
      </c>
      <c r="AH27" s="42">
        <v>1207</v>
      </c>
      <c r="AI27" s="42">
        <v>913</v>
      </c>
      <c r="AJ27" s="42">
        <v>5541</v>
      </c>
      <c r="AK27">
        <v>968944</v>
      </c>
      <c r="AL27" s="43">
        <v>0</v>
      </c>
      <c r="AM27" s="43">
        <v>0</v>
      </c>
      <c r="AN27" s="43">
        <v>0</v>
      </c>
      <c r="AO27" s="43">
        <v>0</v>
      </c>
      <c r="AP27" s="43">
        <v>0</v>
      </c>
      <c r="AQ27" s="43">
        <v>0</v>
      </c>
    </row>
    <row r="28" spans="1:43" x14ac:dyDescent="0.2">
      <c r="A28" s="44" t="s">
        <v>33</v>
      </c>
      <c r="B28" s="41">
        <v>227</v>
      </c>
      <c r="C28" s="41">
        <v>459</v>
      </c>
      <c r="D28" s="41">
        <v>612</v>
      </c>
      <c r="E28" s="41">
        <v>37</v>
      </c>
      <c r="F28" s="41">
        <v>634</v>
      </c>
      <c r="G28" s="41">
        <v>1969</v>
      </c>
      <c r="I28" s="42">
        <v>245</v>
      </c>
      <c r="J28" s="42">
        <v>310</v>
      </c>
      <c r="K28" s="42">
        <v>349</v>
      </c>
      <c r="L28" s="42">
        <v>137</v>
      </c>
      <c r="M28" s="42">
        <v>460</v>
      </c>
      <c r="N28" s="42">
        <v>1501</v>
      </c>
      <c r="P28" s="43">
        <v>627</v>
      </c>
      <c r="Q28" s="43">
        <v>785</v>
      </c>
      <c r="R28" s="43">
        <v>839</v>
      </c>
      <c r="S28" s="43">
        <v>649</v>
      </c>
      <c r="T28" s="43">
        <v>707</v>
      </c>
      <c r="U28" s="43">
        <v>3607</v>
      </c>
      <c r="W28" s="43">
        <v>579</v>
      </c>
      <c r="X28" s="43">
        <v>528</v>
      </c>
      <c r="Y28" s="43">
        <v>546</v>
      </c>
      <c r="Z28" s="43">
        <v>509</v>
      </c>
      <c r="AA28" s="43">
        <v>501</v>
      </c>
      <c r="AB28" s="43">
        <v>2663</v>
      </c>
      <c r="AE28" s="42">
        <v>1206</v>
      </c>
      <c r="AF28" s="42">
        <v>1313</v>
      </c>
      <c r="AG28" s="42">
        <v>1385</v>
      </c>
      <c r="AH28" s="42">
        <v>1158</v>
      </c>
      <c r="AI28" s="42">
        <v>1208</v>
      </c>
      <c r="AJ28" s="42">
        <v>6270</v>
      </c>
      <c r="AK28">
        <v>1775540</v>
      </c>
      <c r="AL28" s="43">
        <v>0</v>
      </c>
      <c r="AM28" s="43">
        <v>0</v>
      </c>
      <c r="AN28" s="43">
        <v>0</v>
      </c>
      <c r="AO28" s="43">
        <v>0</v>
      </c>
      <c r="AP28" s="43">
        <v>0</v>
      </c>
      <c r="AQ28" s="43">
        <v>0</v>
      </c>
    </row>
    <row r="29" spans="1:43" x14ac:dyDescent="0.2">
      <c r="A29" s="44" t="s">
        <v>34</v>
      </c>
      <c r="B29" s="41">
        <v>113</v>
      </c>
      <c r="C29" s="41">
        <v>254</v>
      </c>
      <c r="D29" s="41">
        <v>78</v>
      </c>
      <c r="E29" s="41">
        <v>14</v>
      </c>
      <c r="F29" s="41">
        <v>282</v>
      </c>
      <c r="G29" s="41">
        <v>741</v>
      </c>
      <c r="I29" s="42">
        <v>144</v>
      </c>
      <c r="J29" s="42">
        <v>183</v>
      </c>
      <c r="K29" s="42">
        <v>77</v>
      </c>
      <c r="L29" s="42">
        <v>44</v>
      </c>
      <c r="M29" s="42">
        <v>175</v>
      </c>
      <c r="N29" s="42">
        <v>623</v>
      </c>
      <c r="P29" s="43">
        <v>496</v>
      </c>
      <c r="Q29" s="43">
        <v>507</v>
      </c>
      <c r="R29" s="43">
        <v>314</v>
      </c>
      <c r="S29" s="43">
        <v>402</v>
      </c>
      <c r="T29" s="43">
        <v>392</v>
      </c>
      <c r="U29" s="43">
        <v>2111</v>
      </c>
      <c r="W29" s="43">
        <v>421</v>
      </c>
      <c r="X29" s="43">
        <v>455</v>
      </c>
      <c r="Y29" s="43">
        <v>182</v>
      </c>
      <c r="Z29" s="43">
        <v>227</v>
      </c>
      <c r="AA29" s="43">
        <v>212</v>
      </c>
      <c r="AB29" s="43">
        <v>1497</v>
      </c>
      <c r="AE29" s="42">
        <v>917</v>
      </c>
      <c r="AF29" s="42">
        <v>962</v>
      </c>
      <c r="AG29" s="42">
        <v>496</v>
      </c>
      <c r="AH29" s="42">
        <v>629</v>
      </c>
      <c r="AI29" s="42">
        <v>604</v>
      </c>
      <c r="AJ29" s="42">
        <v>3608</v>
      </c>
      <c r="AK29">
        <v>766281</v>
      </c>
      <c r="AL29" s="43">
        <v>0</v>
      </c>
      <c r="AM29" s="43">
        <v>0</v>
      </c>
      <c r="AN29" s="43">
        <v>0</v>
      </c>
      <c r="AO29" s="43">
        <v>0</v>
      </c>
      <c r="AP29" s="43">
        <v>0</v>
      </c>
      <c r="AQ29" s="43">
        <v>0</v>
      </c>
    </row>
    <row r="30" spans="1:43" x14ac:dyDescent="0.2">
      <c r="A30" s="44" t="s">
        <v>35</v>
      </c>
      <c r="B30" s="41">
        <v>101</v>
      </c>
      <c r="C30" s="41">
        <v>167</v>
      </c>
      <c r="D30" s="41">
        <v>212</v>
      </c>
      <c r="E30" s="41">
        <v>18</v>
      </c>
      <c r="F30" s="41">
        <v>197</v>
      </c>
      <c r="G30" s="41">
        <v>695</v>
      </c>
      <c r="I30" s="42">
        <v>115</v>
      </c>
      <c r="J30" s="42">
        <v>151</v>
      </c>
      <c r="K30" s="42">
        <v>125</v>
      </c>
      <c r="L30" s="42">
        <v>39</v>
      </c>
      <c r="M30" s="42">
        <v>150</v>
      </c>
      <c r="N30" s="42">
        <v>580</v>
      </c>
      <c r="P30" s="43">
        <v>262</v>
      </c>
      <c r="Q30" s="43">
        <v>299</v>
      </c>
      <c r="R30" s="43">
        <v>318</v>
      </c>
      <c r="S30" s="43">
        <v>280</v>
      </c>
      <c r="T30" s="43">
        <v>250</v>
      </c>
      <c r="U30" s="43">
        <v>1409</v>
      </c>
      <c r="W30" s="43">
        <v>276</v>
      </c>
      <c r="X30" s="43">
        <v>253</v>
      </c>
      <c r="Y30" s="43">
        <v>201</v>
      </c>
      <c r="Z30" s="43">
        <v>239</v>
      </c>
      <c r="AA30" s="43">
        <v>173</v>
      </c>
      <c r="AB30" s="43">
        <v>1142</v>
      </c>
      <c r="AE30" s="42">
        <v>538</v>
      </c>
      <c r="AF30" s="42">
        <v>552</v>
      </c>
      <c r="AG30" s="42">
        <v>519</v>
      </c>
      <c r="AH30" s="42">
        <v>519</v>
      </c>
      <c r="AI30" s="42">
        <v>423</v>
      </c>
      <c r="AJ30" s="42">
        <v>2551</v>
      </c>
      <c r="AK30">
        <v>618703</v>
      </c>
      <c r="AL30" s="43">
        <v>0</v>
      </c>
      <c r="AM30" s="43">
        <v>0</v>
      </c>
      <c r="AN30" s="43">
        <v>0</v>
      </c>
      <c r="AO30" s="43">
        <v>0</v>
      </c>
      <c r="AP30" s="43">
        <v>0</v>
      </c>
      <c r="AQ30" s="43">
        <v>0</v>
      </c>
    </row>
    <row r="31" spans="1:43" x14ac:dyDescent="0.2">
      <c r="A31" s="44" t="s">
        <v>36</v>
      </c>
      <c r="B31" s="41">
        <v>75</v>
      </c>
      <c r="C31" s="41">
        <v>157</v>
      </c>
      <c r="D31" s="41">
        <v>116</v>
      </c>
      <c r="E31" s="41">
        <v>7</v>
      </c>
      <c r="F31" s="41">
        <v>187</v>
      </c>
      <c r="G31" s="41">
        <v>542</v>
      </c>
      <c r="I31" s="42">
        <v>85</v>
      </c>
      <c r="J31" s="42">
        <v>110</v>
      </c>
      <c r="K31" s="42">
        <v>122</v>
      </c>
      <c r="L31" s="42">
        <v>37</v>
      </c>
      <c r="M31" s="42">
        <v>183</v>
      </c>
      <c r="N31" s="42">
        <v>537</v>
      </c>
      <c r="P31" s="43">
        <v>204</v>
      </c>
      <c r="Q31" s="43">
        <v>308</v>
      </c>
      <c r="R31" s="43">
        <v>214</v>
      </c>
      <c r="S31" s="43">
        <v>190</v>
      </c>
      <c r="T31" s="43">
        <v>237</v>
      </c>
      <c r="U31" s="43">
        <v>1153</v>
      </c>
      <c r="W31" s="43">
        <v>227</v>
      </c>
      <c r="X31" s="43">
        <v>227</v>
      </c>
      <c r="Y31" s="43">
        <v>223</v>
      </c>
      <c r="Z31" s="43">
        <v>171</v>
      </c>
      <c r="AA31" s="43">
        <v>197</v>
      </c>
      <c r="AB31" s="43">
        <v>1045</v>
      </c>
      <c r="AE31" s="42">
        <v>431</v>
      </c>
      <c r="AF31" s="42">
        <v>535</v>
      </c>
      <c r="AG31" s="42">
        <v>437</v>
      </c>
      <c r="AH31" s="42">
        <v>361</v>
      </c>
      <c r="AI31" s="42">
        <v>434</v>
      </c>
      <c r="AJ31" s="42">
        <v>2198</v>
      </c>
      <c r="AK31">
        <v>651108</v>
      </c>
      <c r="AL31" s="43">
        <v>0</v>
      </c>
      <c r="AM31" s="43">
        <v>0</v>
      </c>
      <c r="AN31" s="43">
        <v>0</v>
      </c>
      <c r="AO31" s="43">
        <v>0</v>
      </c>
      <c r="AP31" s="43">
        <v>0</v>
      </c>
      <c r="AQ31" s="43">
        <v>0</v>
      </c>
    </row>
    <row r="32" spans="1:43" x14ac:dyDescent="0.2">
      <c r="A32" s="44" t="s">
        <v>37</v>
      </c>
      <c r="B32" s="41">
        <v>17</v>
      </c>
      <c r="C32" s="41">
        <v>10</v>
      </c>
      <c r="D32" s="41">
        <v>7</v>
      </c>
      <c r="E32" s="41">
        <v>0</v>
      </c>
      <c r="F32" s="41">
        <v>20</v>
      </c>
      <c r="G32" s="41">
        <v>54</v>
      </c>
      <c r="I32" s="42">
        <v>3</v>
      </c>
      <c r="J32" s="42">
        <v>4</v>
      </c>
      <c r="K32" s="42">
        <v>5</v>
      </c>
      <c r="L32" s="42">
        <v>2</v>
      </c>
      <c r="M32" s="42">
        <v>19</v>
      </c>
      <c r="N32" s="42">
        <v>33</v>
      </c>
      <c r="P32" s="43">
        <v>22</v>
      </c>
      <c r="Q32" s="43">
        <v>10</v>
      </c>
      <c r="R32" s="43">
        <v>8</v>
      </c>
      <c r="S32" s="43">
        <v>10</v>
      </c>
      <c r="T32" s="43">
        <v>21</v>
      </c>
      <c r="U32" s="43">
        <v>71</v>
      </c>
      <c r="W32" s="43">
        <v>19</v>
      </c>
      <c r="X32" s="43">
        <v>15</v>
      </c>
      <c r="Y32" s="43">
        <v>13</v>
      </c>
      <c r="Z32" s="43">
        <v>9</v>
      </c>
      <c r="AA32" s="43">
        <v>27</v>
      </c>
      <c r="AB32" s="43">
        <v>83</v>
      </c>
      <c r="AE32" s="42">
        <v>41</v>
      </c>
      <c r="AF32" s="42">
        <v>25</v>
      </c>
      <c r="AG32" s="42">
        <v>21</v>
      </c>
      <c r="AH32" s="42">
        <v>19</v>
      </c>
      <c r="AI32" s="42">
        <v>48</v>
      </c>
      <c r="AJ32" s="42">
        <v>154</v>
      </c>
      <c r="AK32">
        <v>43373</v>
      </c>
      <c r="AL32" s="43">
        <v>0</v>
      </c>
      <c r="AM32" s="43">
        <v>0</v>
      </c>
      <c r="AN32" s="43">
        <v>0</v>
      </c>
      <c r="AO32" s="43">
        <v>0</v>
      </c>
      <c r="AP32" s="43">
        <v>0</v>
      </c>
      <c r="AQ32" s="43">
        <v>0</v>
      </c>
    </row>
    <row r="33" spans="1:43" x14ac:dyDescent="0.2">
      <c r="A33" s="44" t="s">
        <v>38</v>
      </c>
      <c r="B33" s="41">
        <v>556</v>
      </c>
      <c r="C33" s="41">
        <v>1175</v>
      </c>
      <c r="D33" s="41">
        <v>866</v>
      </c>
      <c r="E33" s="41">
        <v>85</v>
      </c>
      <c r="F33" s="41">
        <v>1491</v>
      </c>
      <c r="G33" s="41">
        <v>4173</v>
      </c>
      <c r="I33" s="42">
        <v>900</v>
      </c>
      <c r="J33" s="42">
        <v>1216</v>
      </c>
      <c r="K33" s="42">
        <v>1082</v>
      </c>
      <c r="L33" s="42">
        <v>467</v>
      </c>
      <c r="M33" s="42">
        <v>1440</v>
      </c>
      <c r="N33" s="42">
        <v>5105</v>
      </c>
      <c r="P33" s="43">
        <v>3365</v>
      </c>
      <c r="Q33" s="43">
        <v>3544</v>
      </c>
      <c r="R33" s="43">
        <v>2647</v>
      </c>
      <c r="S33" s="43">
        <v>3775</v>
      </c>
      <c r="T33" s="43">
        <v>1970</v>
      </c>
      <c r="U33" s="43">
        <v>15301</v>
      </c>
      <c r="W33" s="43">
        <v>3953</v>
      </c>
      <c r="X33" s="43">
        <v>2859</v>
      </c>
      <c r="Y33" s="43">
        <v>2637</v>
      </c>
      <c r="Z33" s="43">
        <v>2477</v>
      </c>
      <c r="AA33" s="43">
        <v>1783</v>
      </c>
      <c r="AB33" s="43">
        <v>13709</v>
      </c>
      <c r="AE33" s="42">
        <v>7318</v>
      </c>
      <c r="AF33" s="42">
        <v>6403</v>
      </c>
      <c r="AG33" s="42">
        <v>5284</v>
      </c>
      <c r="AH33" s="42">
        <v>6252</v>
      </c>
      <c r="AI33" s="42">
        <v>3753</v>
      </c>
      <c r="AJ33" s="42">
        <v>29010</v>
      </c>
      <c r="AK33">
        <v>5191690</v>
      </c>
      <c r="AL33" s="43">
        <v>0</v>
      </c>
      <c r="AM33" s="43">
        <v>0</v>
      </c>
      <c r="AN33" s="43">
        <v>0</v>
      </c>
      <c r="AO33" s="43">
        <v>0</v>
      </c>
      <c r="AP33" s="43">
        <v>0</v>
      </c>
      <c r="AQ33" s="43">
        <v>0</v>
      </c>
    </row>
    <row r="34" spans="1:43" x14ac:dyDescent="0.2">
      <c r="A34" s="40" t="s">
        <v>3</v>
      </c>
      <c r="B34" s="41">
        <v>2292</v>
      </c>
      <c r="C34" s="41">
        <v>4454</v>
      </c>
      <c r="D34" s="41">
        <v>4076</v>
      </c>
      <c r="E34" s="41">
        <v>217</v>
      </c>
      <c r="F34" s="41">
        <v>4863</v>
      </c>
      <c r="G34" s="41">
        <v>15902</v>
      </c>
      <c r="I34" s="42">
        <v>2191</v>
      </c>
      <c r="J34" s="42">
        <v>4029</v>
      </c>
      <c r="K34" s="42">
        <v>3145</v>
      </c>
      <c r="L34" s="42">
        <v>1330</v>
      </c>
      <c r="M34" s="42">
        <v>3795</v>
      </c>
      <c r="N34" s="42">
        <v>14490</v>
      </c>
      <c r="P34" s="43">
        <v>7594</v>
      </c>
      <c r="Q34" s="43">
        <v>9497</v>
      </c>
      <c r="R34" s="43">
        <v>7377</v>
      </c>
      <c r="S34" s="43">
        <v>8739</v>
      </c>
      <c r="T34" s="43">
        <v>5884</v>
      </c>
      <c r="U34" s="43">
        <v>39091</v>
      </c>
      <c r="W34" s="43">
        <v>6823</v>
      </c>
      <c r="X34" s="43">
        <v>7411</v>
      </c>
      <c r="Y34" s="43">
        <v>5665</v>
      </c>
      <c r="Z34" s="43">
        <v>7145</v>
      </c>
      <c r="AA34" s="43">
        <v>4387</v>
      </c>
      <c r="AB34" s="43">
        <v>31431</v>
      </c>
      <c r="AE34" s="42">
        <v>14417</v>
      </c>
      <c r="AF34" s="42">
        <v>16908</v>
      </c>
      <c r="AG34" s="42">
        <v>13042</v>
      </c>
      <c r="AH34" s="42">
        <v>15884</v>
      </c>
      <c r="AI34" s="42">
        <v>10271</v>
      </c>
      <c r="AJ34" s="42">
        <v>70522</v>
      </c>
      <c r="AK34">
        <v>14003828</v>
      </c>
      <c r="AL34" s="43">
        <v>0</v>
      </c>
      <c r="AM34" s="43">
        <v>0</v>
      </c>
      <c r="AN34" s="43">
        <v>0</v>
      </c>
      <c r="AO34" s="43">
        <v>0</v>
      </c>
      <c r="AP34" s="43">
        <v>0</v>
      </c>
      <c r="AQ34" s="43">
        <v>0</v>
      </c>
    </row>
    <row r="35" spans="1:43" x14ac:dyDescent="0.2">
      <c r="A35" s="44" t="s">
        <v>39</v>
      </c>
      <c r="B35" s="41">
        <v>44</v>
      </c>
      <c r="C35" s="41">
        <v>108</v>
      </c>
      <c r="D35" s="41">
        <v>63</v>
      </c>
      <c r="E35" s="41">
        <v>20</v>
      </c>
      <c r="F35" s="41">
        <v>88</v>
      </c>
      <c r="G35" s="41">
        <v>323</v>
      </c>
      <c r="I35" s="42">
        <v>32</v>
      </c>
      <c r="J35" s="42">
        <v>72</v>
      </c>
      <c r="K35" s="42">
        <v>53</v>
      </c>
      <c r="L35" s="42">
        <v>37</v>
      </c>
      <c r="M35" s="42">
        <v>92</v>
      </c>
      <c r="N35" s="42">
        <v>286</v>
      </c>
      <c r="P35" s="43">
        <v>153</v>
      </c>
      <c r="Q35" s="43">
        <v>250</v>
      </c>
      <c r="R35" s="43">
        <v>170</v>
      </c>
      <c r="S35" s="43">
        <v>188</v>
      </c>
      <c r="T35" s="43">
        <v>117</v>
      </c>
      <c r="U35" s="43">
        <v>878</v>
      </c>
      <c r="W35" s="43">
        <v>112</v>
      </c>
      <c r="X35" s="43">
        <v>148</v>
      </c>
      <c r="Y35" s="43">
        <v>96</v>
      </c>
      <c r="Z35" s="43">
        <v>148</v>
      </c>
      <c r="AA35" s="43">
        <v>99</v>
      </c>
      <c r="AB35" s="43">
        <v>603</v>
      </c>
      <c r="AE35" s="42">
        <v>265</v>
      </c>
      <c r="AF35" s="42">
        <v>398</v>
      </c>
      <c r="AG35" s="42">
        <v>266</v>
      </c>
      <c r="AH35" s="42">
        <v>336</v>
      </c>
      <c r="AI35" s="42">
        <v>216</v>
      </c>
      <c r="AJ35" s="42">
        <v>1481</v>
      </c>
      <c r="AK35">
        <v>449171</v>
      </c>
      <c r="AL35" s="43">
        <v>0</v>
      </c>
      <c r="AM35" s="43">
        <v>0</v>
      </c>
      <c r="AN35" s="43">
        <v>0</v>
      </c>
      <c r="AO35" s="43">
        <v>0</v>
      </c>
      <c r="AP35" s="43">
        <v>0</v>
      </c>
      <c r="AQ35" s="43">
        <v>0</v>
      </c>
    </row>
    <row r="36" spans="1:43" x14ac:dyDescent="0.2">
      <c r="A36" s="44" t="s">
        <v>40</v>
      </c>
      <c r="B36" s="41">
        <v>27</v>
      </c>
      <c r="C36" s="41">
        <v>60</v>
      </c>
      <c r="D36" s="41">
        <v>49</v>
      </c>
      <c r="E36" s="41">
        <v>4</v>
      </c>
      <c r="F36" s="41">
        <v>88</v>
      </c>
      <c r="G36" s="41">
        <v>228</v>
      </c>
      <c r="I36" s="42">
        <v>25</v>
      </c>
      <c r="J36" s="42">
        <v>51</v>
      </c>
      <c r="K36" s="42">
        <v>38</v>
      </c>
      <c r="L36" s="42">
        <v>33</v>
      </c>
      <c r="M36" s="42">
        <v>67</v>
      </c>
      <c r="N36" s="42">
        <v>214</v>
      </c>
      <c r="P36" s="43">
        <v>64</v>
      </c>
      <c r="Q36" s="43">
        <v>89</v>
      </c>
      <c r="R36" s="43">
        <v>74</v>
      </c>
      <c r="S36" s="43">
        <v>111</v>
      </c>
      <c r="T36" s="43">
        <v>102</v>
      </c>
      <c r="U36" s="43">
        <v>440</v>
      </c>
      <c r="W36" s="43">
        <v>47</v>
      </c>
      <c r="X36" s="43">
        <v>87</v>
      </c>
      <c r="Y36" s="43">
        <v>53</v>
      </c>
      <c r="Z36" s="43">
        <v>107</v>
      </c>
      <c r="AA36" s="43">
        <v>73</v>
      </c>
      <c r="AB36" s="43">
        <v>367</v>
      </c>
      <c r="AE36" s="42">
        <v>111</v>
      </c>
      <c r="AF36" s="42">
        <v>176</v>
      </c>
      <c r="AG36" s="42">
        <v>127</v>
      </c>
      <c r="AH36" s="42">
        <v>218</v>
      </c>
      <c r="AI36" s="42">
        <v>175</v>
      </c>
      <c r="AJ36" s="42">
        <v>807</v>
      </c>
      <c r="AK36">
        <v>280564</v>
      </c>
      <c r="AL36" s="43">
        <v>0</v>
      </c>
      <c r="AM36" s="43">
        <v>0</v>
      </c>
      <c r="AN36" s="43">
        <v>0</v>
      </c>
      <c r="AO36" s="43">
        <v>0</v>
      </c>
      <c r="AP36" s="43">
        <v>0</v>
      </c>
      <c r="AQ36" s="43">
        <v>0</v>
      </c>
    </row>
    <row r="37" spans="1:43" x14ac:dyDescent="0.2">
      <c r="A37" s="44" t="s">
        <v>41</v>
      </c>
      <c r="B37" s="41">
        <v>936</v>
      </c>
      <c r="C37" s="41">
        <v>1816</v>
      </c>
      <c r="D37" s="41">
        <v>1909</v>
      </c>
      <c r="E37" s="41">
        <v>96</v>
      </c>
      <c r="F37" s="41">
        <v>1822</v>
      </c>
      <c r="G37" s="41">
        <v>6579</v>
      </c>
      <c r="I37" s="42">
        <v>980</v>
      </c>
      <c r="J37" s="42">
        <v>1498</v>
      </c>
      <c r="K37" s="42">
        <v>1680</v>
      </c>
      <c r="L37" s="42">
        <v>778</v>
      </c>
      <c r="M37" s="42">
        <v>1483</v>
      </c>
      <c r="N37" s="42">
        <v>6419</v>
      </c>
      <c r="P37" s="43">
        <v>3468</v>
      </c>
      <c r="Q37" s="43">
        <v>4109</v>
      </c>
      <c r="R37" s="43">
        <v>3439</v>
      </c>
      <c r="S37" s="43">
        <v>4574</v>
      </c>
      <c r="T37" s="43">
        <v>2223</v>
      </c>
      <c r="U37" s="43">
        <v>17813</v>
      </c>
      <c r="W37" s="43">
        <v>3129</v>
      </c>
      <c r="X37" s="43">
        <v>2866</v>
      </c>
      <c r="Y37" s="43">
        <v>2937</v>
      </c>
      <c r="Z37" s="43">
        <v>3722</v>
      </c>
      <c r="AA37" s="43">
        <v>1690</v>
      </c>
      <c r="AB37" s="43">
        <v>14344</v>
      </c>
      <c r="AE37" s="42">
        <v>6597</v>
      </c>
      <c r="AF37" s="42">
        <v>6975</v>
      </c>
      <c r="AG37" s="42">
        <v>6376</v>
      </c>
      <c r="AH37" s="42">
        <v>8296</v>
      </c>
      <c r="AI37" s="42">
        <v>3913</v>
      </c>
      <c r="AJ37" s="42">
        <v>32157</v>
      </c>
      <c r="AK37">
        <v>5453329</v>
      </c>
      <c r="AL37" s="43">
        <v>0</v>
      </c>
      <c r="AM37" s="43">
        <v>0</v>
      </c>
      <c r="AN37" s="43">
        <v>0</v>
      </c>
      <c r="AO37" s="43">
        <v>0</v>
      </c>
      <c r="AP37" s="43">
        <v>0</v>
      </c>
      <c r="AQ37" s="43">
        <v>0</v>
      </c>
    </row>
    <row r="38" spans="1:43" x14ac:dyDescent="0.2">
      <c r="A38" s="44" t="s">
        <v>42</v>
      </c>
      <c r="B38" s="41">
        <v>132</v>
      </c>
      <c r="C38" s="41">
        <v>423</v>
      </c>
      <c r="D38" s="41">
        <v>271</v>
      </c>
      <c r="E38" s="41">
        <v>16</v>
      </c>
      <c r="F38" s="41">
        <v>492</v>
      </c>
      <c r="G38" s="41">
        <v>1334</v>
      </c>
      <c r="I38" s="42">
        <v>111</v>
      </c>
      <c r="J38" s="42">
        <v>340</v>
      </c>
      <c r="K38" s="42">
        <v>177</v>
      </c>
      <c r="L38" s="42">
        <v>65</v>
      </c>
      <c r="M38" s="42">
        <v>351</v>
      </c>
      <c r="N38" s="42">
        <v>1044</v>
      </c>
      <c r="P38" s="43">
        <v>338</v>
      </c>
      <c r="Q38" s="43">
        <v>719</v>
      </c>
      <c r="R38" s="43">
        <v>464</v>
      </c>
      <c r="S38" s="43">
        <v>407</v>
      </c>
      <c r="T38" s="43">
        <v>634</v>
      </c>
      <c r="U38" s="43">
        <v>2562</v>
      </c>
      <c r="W38" s="43">
        <v>299</v>
      </c>
      <c r="X38" s="43">
        <v>597</v>
      </c>
      <c r="Y38" s="43">
        <v>336</v>
      </c>
      <c r="Z38" s="43">
        <v>344</v>
      </c>
      <c r="AA38" s="43">
        <v>426</v>
      </c>
      <c r="AB38" s="43">
        <v>2002</v>
      </c>
      <c r="AE38" s="42">
        <v>637</v>
      </c>
      <c r="AF38" s="42">
        <v>1316</v>
      </c>
      <c r="AG38" s="42">
        <v>800</v>
      </c>
      <c r="AH38" s="42">
        <v>751</v>
      </c>
      <c r="AI38" s="42">
        <v>1060</v>
      </c>
      <c r="AJ38" s="42">
        <v>4564</v>
      </c>
      <c r="AK38">
        <v>1021287</v>
      </c>
      <c r="AL38" s="43">
        <v>0</v>
      </c>
      <c r="AM38" s="43">
        <v>0</v>
      </c>
      <c r="AN38" s="43">
        <v>0</v>
      </c>
      <c r="AO38" s="43">
        <v>0</v>
      </c>
      <c r="AP38" s="43">
        <v>0</v>
      </c>
      <c r="AQ38" s="43">
        <v>0</v>
      </c>
    </row>
    <row r="39" spans="1:43" x14ac:dyDescent="0.2">
      <c r="A39" s="44" t="s">
        <v>43</v>
      </c>
      <c r="B39" s="41">
        <v>580</v>
      </c>
      <c r="C39" s="41">
        <v>783</v>
      </c>
      <c r="D39" s="41">
        <v>644</v>
      </c>
      <c r="E39" s="41">
        <v>32</v>
      </c>
      <c r="F39" s="41">
        <v>806</v>
      </c>
      <c r="G39" s="41">
        <v>2845</v>
      </c>
      <c r="I39" s="42">
        <v>444</v>
      </c>
      <c r="J39" s="42">
        <v>798</v>
      </c>
      <c r="K39" s="42">
        <v>364</v>
      </c>
      <c r="L39" s="42">
        <v>144</v>
      </c>
      <c r="M39" s="42">
        <v>692</v>
      </c>
      <c r="N39" s="42">
        <v>2442</v>
      </c>
      <c r="P39" s="43">
        <v>1349</v>
      </c>
      <c r="Q39" s="43">
        <v>1448</v>
      </c>
      <c r="R39" s="43">
        <v>1122</v>
      </c>
      <c r="S39" s="43">
        <v>1109</v>
      </c>
      <c r="T39" s="43">
        <v>951</v>
      </c>
      <c r="U39" s="43">
        <v>5979</v>
      </c>
      <c r="W39" s="43">
        <v>1082</v>
      </c>
      <c r="X39" s="43">
        <v>1430</v>
      </c>
      <c r="Y39" s="43">
        <v>676</v>
      </c>
      <c r="Z39" s="43">
        <v>912</v>
      </c>
      <c r="AA39" s="43">
        <v>793</v>
      </c>
      <c r="AB39" s="43">
        <v>4893</v>
      </c>
      <c r="AE39" s="42">
        <v>2431</v>
      </c>
      <c r="AF39" s="42">
        <v>2878</v>
      </c>
      <c r="AG39" s="42">
        <v>1798</v>
      </c>
      <c r="AH39" s="42">
        <v>2021</v>
      </c>
      <c r="AI39" s="42">
        <v>1744</v>
      </c>
      <c r="AJ39" s="42">
        <v>10872</v>
      </c>
      <c r="AK39">
        <v>2557397</v>
      </c>
      <c r="AL39" s="43">
        <v>0</v>
      </c>
      <c r="AM39" s="43">
        <v>0</v>
      </c>
      <c r="AN39" s="43">
        <v>0</v>
      </c>
      <c r="AO39" s="43">
        <v>0</v>
      </c>
      <c r="AP39" s="43">
        <v>0</v>
      </c>
      <c r="AQ39" s="43">
        <v>0</v>
      </c>
    </row>
    <row r="40" spans="1:43" x14ac:dyDescent="0.2">
      <c r="A40" s="44" t="s">
        <v>44</v>
      </c>
      <c r="B40" s="41">
        <v>573</v>
      </c>
      <c r="C40" s="41">
        <v>1264</v>
      </c>
      <c r="D40" s="41">
        <v>1140</v>
      </c>
      <c r="E40" s="41">
        <v>49</v>
      </c>
      <c r="F40" s="41">
        <v>1567</v>
      </c>
      <c r="G40" s="41">
        <v>4593</v>
      </c>
      <c r="I40" s="42">
        <v>599</v>
      </c>
      <c r="J40" s="42">
        <v>1270</v>
      </c>
      <c r="K40" s="42">
        <v>833</v>
      </c>
      <c r="L40" s="42">
        <v>273</v>
      </c>
      <c r="M40" s="42">
        <v>1110</v>
      </c>
      <c r="N40" s="42">
        <v>4085</v>
      </c>
      <c r="P40" s="43">
        <v>2222</v>
      </c>
      <c r="Q40" s="43">
        <v>2882</v>
      </c>
      <c r="R40" s="43">
        <v>2108</v>
      </c>
      <c r="S40" s="43">
        <v>2350</v>
      </c>
      <c r="T40" s="43">
        <v>1857</v>
      </c>
      <c r="U40" s="43">
        <v>11419</v>
      </c>
      <c r="W40" s="43">
        <v>2154</v>
      </c>
      <c r="X40" s="43">
        <v>2283</v>
      </c>
      <c r="Y40" s="43">
        <v>1567</v>
      </c>
      <c r="Z40" s="43">
        <v>1912</v>
      </c>
      <c r="AA40" s="43">
        <v>1306</v>
      </c>
      <c r="AB40" s="43">
        <v>9222</v>
      </c>
      <c r="AE40" s="42">
        <v>4376</v>
      </c>
      <c r="AF40" s="42">
        <v>5165</v>
      </c>
      <c r="AG40" s="42">
        <v>3675</v>
      </c>
      <c r="AH40" s="42">
        <v>4262</v>
      </c>
      <c r="AI40" s="42">
        <v>3163</v>
      </c>
      <c r="AJ40" s="42">
        <v>20641</v>
      </c>
      <c r="AK40">
        <v>4242080</v>
      </c>
      <c r="AL40" s="43">
        <v>0</v>
      </c>
      <c r="AM40" s="43">
        <v>0</v>
      </c>
      <c r="AN40" s="43">
        <v>0</v>
      </c>
      <c r="AO40" s="43">
        <v>0</v>
      </c>
      <c r="AP40" s="43">
        <v>0</v>
      </c>
      <c r="AQ40" s="43">
        <v>0</v>
      </c>
    </row>
    <row r="41" spans="1:43" x14ac:dyDescent="0.2">
      <c r="A41" s="40" t="s">
        <v>4</v>
      </c>
      <c r="B41" s="41">
        <v>854</v>
      </c>
      <c r="C41" s="41">
        <v>1787</v>
      </c>
      <c r="D41" s="41">
        <v>989</v>
      </c>
      <c r="E41" s="41">
        <v>68</v>
      </c>
      <c r="F41" s="41">
        <v>1869</v>
      </c>
      <c r="G41" s="41">
        <v>5567</v>
      </c>
      <c r="I41" s="42">
        <v>839</v>
      </c>
      <c r="J41" s="42">
        <v>1670</v>
      </c>
      <c r="K41" s="42">
        <v>862</v>
      </c>
      <c r="L41" s="42">
        <v>334</v>
      </c>
      <c r="M41" s="42">
        <v>1530</v>
      </c>
      <c r="N41" s="42">
        <v>5235</v>
      </c>
      <c r="P41" s="43">
        <v>2522</v>
      </c>
      <c r="Q41" s="43">
        <v>3474</v>
      </c>
      <c r="R41" s="43">
        <v>2035</v>
      </c>
      <c r="S41" s="43">
        <v>2881</v>
      </c>
      <c r="T41" s="43">
        <v>2273</v>
      </c>
      <c r="U41" s="43">
        <v>13185</v>
      </c>
      <c r="W41" s="43">
        <v>2398</v>
      </c>
      <c r="X41" s="43">
        <v>2867</v>
      </c>
      <c r="Y41" s="43">
        <v>1659</v>
      </c>
      <c r="Z41" s="43">
        <v>2321</v>
      </c>
      <c r="AA41" s="43">
        <v>1711</v>
      </c>
      <c r="AB41" s="43">
        <v>10956</v>
      </c>
      <c r="AE41" s="42">
        <v>4920</v>
      </c>
      <c r="AF41" s="42">
        <v>6341</v>
      </c>
      <c r="AG41" s="42">
        <v>3694</v>
      </c>
      <c r="AH41" s="42">
        <v>5202</v>
      </c>
      <c r="AI41" s="42">
        <v>3984</v>
      </c>
      <c r="AJ41" s="42">
        <v>24141</v>
      </c>
      <c r="AK41">
        <v>9659044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</row>
    <row r="42" spans="1:43" x14ac:dyDescent="0.2">
      <c r="A42" s="44" t="s">
        <v>45</v>
      </c>
      <c r="B42" s="41">
        <v>273</v>
      </c>
      <c r="C42" s="41">
        <v>538</v>
      </c>
      <c r="D42" s="41">
        <v>293</v>
      </c>
      <c r="E42" s="41">
        <v>17</v>
      </c>
      <c r="F42" s="41">
        <v>476</v>
      </c>
      <c r="G42" s="41">
        <v>1597</v>
      </c>
      <c r="I42" s="42">
        <v>239</v>
      </c>
      <c r="J42" s="42">
        <v>475</v>
      </c>
      <c r="K42" s="42">
        <v>292</v>
      </c>
      <c r="L42" s="42">
        <v>62</v>
      </c>
      <c r="M42" s="42">
        <v>329</v>
      </c>
      <c r="N42" s="42">
        <v>1397</v>
      </c>
      <c r="P42" s="43">
        <v>643</v>
      </c>
      <c r="Q42" s="43">
        <v>922</v>
      </c>
      <c r="R42" s="43">
        <v>468</v>
      </c>
      <c r="S42" s="43">
        <v>683</v>
      </c>
      <c r="T42" s="43">
        <v>583</v>
      </c>
      <c r="U42" s="43">
        <v>3299</v>
      </c>
      <c r="W42" s="43">
        <v>702</v>
      </c>
      <c r="X42" s="43">
        <v>762</v>
      </c>
      <c r="Y42" s="43">
        <v>454</v>
      </c>
      <c r="Z42" s="43">
        <v>524</v>
      </c>
      <c r="AA42" s="43">
        <v>364</v>
      </c>
      <c r="AB42" s="43">
        <v>2806</v>
      </c>
      <c r="AE42" s="42">
        <v>1345</v>
      </c>
      <c r="AF42" s="42">
        <v>1684</v>
      </c>
      <c r="AG42" s="42">
        <v>922</v>
      </c>
      <c r="AH42" s="42">
        <v>1207</v>
      </c>
      <c r="AI42" s="42">
        <v>947</v>
      </c>
      <c r="AJ42" s="42">
        <v>6105</v>
      </c>
      <c r="AK42">
        <v>2990371</v>
      </c>
      <c r="AL42" s="43">
        <v>0</v>
      </c>
      <c r="AM42" s="43">
        <v>0</v>
      </c>
      <c r="AN42" s="43">
        <v>0</v>
      </c>
      <c r="AO42" s="43">
        <v>0</v>
      </c>
      <c r="AP42" s="43">
        <v>0</v>
      </c>
      <c r="AQ42" s="43">
        <v>0</v>
      </c>
    </row>
    <row r="43" spans="1:43" x14ac:dyDescent="0.2">
      <c r="A43" s="44" t="s">
        <v>46</v>
      </c>
      <c r="B43" s="41">
        <v>31</v>
      </c>
      <c r="C43" s="41">
        <v>54</v>
      </c>
      <c r="D43" s="41">
        <v>17</v>
      </c>
      <c r="E43" s="41">
        <v>0</v>
      </c>
      <c r="F43" s="41">
        <v>132</v>
      </c>
      <c r="G43" s="41">
        <v>234</v>
      </c>
      <c r="I43" s="42">
        <v>20</v>
      </c>
      <c r="J43" s="42">
        <v>69</v>
      </c>
      <c r="K43" s="42">
        <v>13</v>
      </c>
      <c r="L43" s="42">
        <v>8</v>
      </c>
      <c r="M43" s="42">
        <v>96</v>
      </c>
      <c r="N43" s="42">
        <v>206</v>
      </c>
      <c r="P43" s="43">
        <v>85</v>
      </c>
      <c r="Q43" s="43">
        <v>102</v>
      </c>
      <c r="R43" s="43">
        <v>23</v>
      </c>
      <c r="S43" s="43">
        <v>57</v>
      </c>
      <c r="T43" s="43">
        <v>146</v>
      </c>
      <c r="U43" s="43">
        <v>413</v>
      </c>
      <c r="W43" s="43">
        <v>63</v>
      </c>
      <c r="X43" s="43">
        <v>88</v>
      </c>
      <c r="Y43" s="43">
        <v>18</v>
      </c>
      <c r="Z43" s="43">
        <v>66</v>
      </c>
      <c r="AA43" s="43">
        <v>98</v>
      </c>
      <c r="AB43" s="43">
        <v>333</v>
      </c>
      <c r="AE43" s="42">
        <v>148</v>
      </c>
      <c r="AF43" s="42">
        <v>190</v>
      </c>
      <c r="AG43" s="42">
        <v>41</v>
      </c>
      <c r="AH43" s="42">
        <v>123</v>
      </c>
      <c r="AI43" s="42">
        <v>244</v>
      </c>
      <c r="AJ43" s="42">
        <v>746</v>
      </c>
      <c r="AK43">
        <v>463893</v>
      </c>
      <c r="AL43" s="43">
        <v>0</v>
      </c>
      <c r="AM43" s="43">
        <v>0</v>
      </c>
      <c r="AN43" s="43">
        <v>0</v>
      </c>
      <c r="AO43" s="43">
        <v>0</v>
      </c>
      <c r="AP43" s="43">
        <v>0</v>
      </c>
      <c r="AQ43" s="43">
        <v>0</v>
      </c>
    </row>
    <row r="44" spans="1:43" x14ac:dyDescent="0.2">
      <c r="A44" s="44" t="s">
        <v>47</v>
      </c>
      <c r="B44" s="41">
        <v>69</v>
      </c>
      <c r="C44" s="41">
        <v>163</v>
      </c>
      <c r="D44" s="41">
        <v>55</v>
      </c>
      <c r="E44" s="41">
        <v>3</v>
      </c>
      <c r="F44" s="41">
        <v>187</v>
      </c>
      <c r="G44" s="41">
        <v>477</v>
      </c>
      <c r="I44" s="42">
        <v>78</v>
      </c>
      <c r="J44" s="42">
        <v>126</v>
      </c>
      <c r="K44" s="42">
        <v>31</v>
      </c>
      <c r="L44" s="42">
        <v>21</v>
      </c>
      <c r="M44" s="42">
        <v>173</v>
      </c>
      <c r="N44" s="42">
        <v>429</v>
      </c>
      <c r="P44" s="43">
        <v>187</v>
      </c>
      <c r="Q44" s="43">
        <v>287</v>
      </c>
      <c r="R44" s="43">
        <v>113</v>
      </c>
      <c r="S44" s="43">
        <v>142</v>
      </c>
      <c r="T44" s="43">
        <v>197</v>
      </c>
      <c r="U44" s="43">
        <v>926</v>
      </c>
      <c r="W44" s="43">
        <v>127</v>
      </c>
      <c r="X44" s="43">
        <v>215</v>
      </c>
      <c r="Y44" s="43">
        <v>86</v>
      </c>
      <c r="Z44" s="43">
        <v>122</v>
      </c>
      <c r="AA44" s="43">
        <v>182</v>
      </c>
      <c r="AB44" s="43">
        <v>732</v>
      </c>
      <c r="AE44" s="42">
        <v>314</v>
      </c>
      <c r="AF44" s="42">
        <v>502</v>
      </c>
      <c r="AG44" s="42">
        <v>199</v>
      </c>
      <c r="AH44" s="42">
        <v>264</v>
      </c>
      <c r="AI44" s="42">
        <v>379</v>
      </c>
      <c r="AJ44" s="42">
        <v>1658</v>
      </c>
      <c r="AK44">
        <v>860709</v>
      </c>
      <c r="AL44" s="43">
        <v>0</v>
      </c>
      <c r="AM44" s="43">
        <v>0</v>
      </c>
      <c r="AN44" s="43">
        <v>0</v>
      </c>
      <c r="AO44" s="43">
        <v>0</v>
      </c>
      <c r="AP44" s="43">
        <v>0</v>
      </c>
      <c r="AQ44" s="43">
        <v>0</v>
      </c>
    </row>
    <row r="45" spans="1:43" x14ac:dyDescent="0.2">
      <c r="A45" s="44" t="s">
        <v>48</v>
      </c>
      <c r="B45" s="41">
        <v>38</v>
      </c>
      <c r="C45" s="41">
        <v>91</v>
      </c>
      <c r="D45" s="41">
        <v>71</v>
      </c>
      <c r="E45" s="41">
        <v>2</v>
      </c>
      <c r="F45" s="41">
        <v>99</v>
      </c>
      <c r="G45" s="41">
        <v>301</v>
      </c>
      <c r="I45" s="42">
        <v>23</v>
      </c>
      <c r="J45" s="42">
        <v>90</v>
      </c>
      <c r="K45" s="42">
        <v>35</v>
      </c>
      <c r="L45" s="42">
        <v>11</v>
      </c>
      <c r="M45" s="42">
        <v>99</v>
      </c>
      <c r="N45" s="42">
        <v>258</v>
      </c>
      <c r="P45" s="43">
        <v>108</v>
      </c>
      <c r="Q45" s="43">
        <v>193</v>
      </c>
      <c r="R45" s="43">
        <v>113</v>
      </c>
      <c r="S45" s="43">
        <v>130</v>
      </c>
      <c r="T45" s="43">
        <v>132</v>
      </c>
      <c r="U45" s="43">
        <v>676</v>
      </c>
      <c r="W45" s="43">
        <v>86</v>
      </c>
      <c r="X45" s="43">
        <v>161</v>
      </c>
      <c r="Y45" s="43">
        <v>62</v>
      </c>
      <c r="Z45" s="43">
        <v>95</v>
      </c>
      <c r="AA45" s="43">
        <v>119</v>
      </c>
      <c r="AB45" s="43">
        <v>523</v>
      </c>
      <c r="AE45" s="42">
        <v>194</v>
      </c>
      <c r="AF45" s="42">
        <v>354</v>
      </c>
      <c r="AG45" s="42">
        <v>175</v>
      </c>
      <c r="AH45" s="42">
        <v>225</v>
      </c>
      <c r="AI45" s="42">
        <v>251</v>
      </c>
      <c r="AJ45" s="42">
        <v>1199</v>
      </c>
      <c r="AK45">
        <v>469060</v>
      </c>
      <c r="AL45" s="43">
        <v>0</v>
      </c>
      <c r="AM45" s="43">
        <v>0</v>
      </c>
      <c r="AN45" s="43">
        <v>0</v>
      </c>
      <c r="AO45" s="43">
        <v>0</v>
      </c>
      <c r="AP45" s="43">
        <v>0</v>
      </c>
      <c r="AQ45" s="43">
        <v>0</v>
      </c>
    </row>
    <row r="46" spans="1:43" x14ac:dyDescent="0.2">
      <c r="A46" s="44" t="s">
        <v>49</v>
      </c>
      <c r="B46" s="41">
        <v>91</v>
      </c>
      <c r="C46" s="41">
        <v>205</v>
      </c>
      <c r="D46" s="41">
        <v>71</v>
      </c>
      <c r="E46" s="41">
        <v>7</v>
      </c>
      <c r="F46" s="41">
        <v>252</v>
      </c>
      <c r="G46" s="41">
        <v>626</v>
      </c>
      <c r="I46" s="42">
        <v>72</v>
      </c>
      <c r="J46" s="42">
        <v>224</v>
      </c>
      <c r="K46" s="42">
        <v>74</v>
      </c>
      <c r="L46" s="42">
        <v>37</v>
      </c>
      <c r="M46" s="42">
        <v>195</v>
      </c>
      <c r="N46" s="42">
        <v>602</v>
      </c>
      <c r="P46" s="43">
        <v>250</v>
      </c>
      <c r="Q46" s="43">
        <v>430</v>
      </c>
      <c r="R46" s="43">
        <v>188</v>
      </c>
      <c r="S46" s="43">
        <v>311</v>
      </c>
      <c r="T46" s="43">
        <v>333</v>
      </c>
      <c r="U46" s="43">
        <v>1512</v>
      </c>
      <c r="W46" s="43">
        <v>181</v>
      </c>
      <c r="X46" s="43">
        <v>367</v>
      </c>
      <c r="Y46" s="43">
        <v>149</v>
      </c>
      <c r="Z46" s="43">
        <v>234</v>
      </c>
      <c r="AA46" s="43">
        <v>210</v>
      </c>
      <c r="AB46" s="43">
        <v>1141</v>
      </c>
      <c r="AE46" s="42">
        <v>431</v>
      </c>
      <c r="AF46" s="42">
        <v>797</v>
      </c>
      <c r="AG46" s="42">
        <v>337</v>
      </c>
      <c r="AH46" s="42">
        <v>545</v>
      </c>
      <c r="AI46" s="42">
        <v>543</v>
      </c>
      <c r="AJ46" s="42">
        <v>2653</v>
      </c>
      <c r="AK46">
        <v>705270</v>
      </c>
      <c r="AL46" s="43">
        <v>0</v>
      </c>
      <c r="AM46" s="43">
        <v>0</v>
      </c>
      <c r="AN46" s="43">
        <v>0</v>
      </c>
      <c r="AO46" s="43">
        <v>0</v>
      </c>
      <c r="AP46" s="43">
        <v>0</v>
      </c>
      <c r="AQ46" s="43">
        <v>0</v>
      </c>
    </row>
    <row r="47" spans="1:43" x14ac:dyDescent="0.2">
      <c r="A47" s="44" t="s">
        <v>50</v>
      </c>
      <c r="B47" s="41">
        <v>18</v>
      </c>
      <c r="C47" s="41">
        <v>58</v>
      </c>
      <c r="D47" s="41">
        <v>12</v>
      </c>
      <c r="E47" s="41">
        <v>3</v>
      </c>
      <c r="F47" s="41">
        <v>54</v>
      </c>
      <c r="G47" s="41">
        <v>145</v>
      </c>
      <c r="I47" s="42">
        <v>26</v>
      </c>
      <c r="J47" s="42">
        <v>34</v>
      </c>
      <c r="K47" s="42">
        <v>10</v>
      </c>
      <c r="L47" s="42">
        <v>14</v>
      </c>
      <c r="M47" s="42">
        <v>41</v>
      </c>
      <c r="N47" s="42">
        <v>125</v>
      </c>
      <c r="P47" s="43">
        <v>73</v>
      </c>
      <c r="Q47" s="43">
        <v>96</v>
      </c>
      <c r="R47" s="43">
        <v>25</v>
      </c>
      <c r="S47" s="43">
        <v>92</v>
      </c>
      <c r="T47" s="43">
        <v>67</v>
      </c>
      <c r="U47" s="43">
        <v>353</v>
      </c>
      <c r="W47" s="43">
        <v>71</v>
      </c>
      <c r="X47" s="43">
        <v>60</v>
      </c>
      <c r="Y47" s="43">
        <v>16</v>
      </c>
      <c r="Z47" s="43">
        <v>75</v>
      </c>
      <c r="AA47" s="43">
        <v>44</v>
      </c>
      <c r="AB47" s="43">
        <v>266</v>
      </c>
      <c r="AE47" s="42">
        <v>144</v>
      </c>
      <c r="AF47" s="42">
        <v>156</v>
      </c>
      <c r="AG47" s="42">
        <v>41</v>
      </c>
      <c r="AH47" s="42">
        <v>167</v>
      </c>
      <c r="AI47" s="42">
        <v>111</v>
      </c>
      <c r="AJ47" s="42">
        <v>619</v>
      </c>
      <c r="AK47">
        <v>1370268</v>
      </c>
      <c r="AL47" s="43">
        <v>0</v>
      </c>
      <c r="AM47" s="43">
        <v>0</v>
      </c>
      <c r="AN47" s="43">
        <v>0</v>
      </c>
      <c r="AO47" s="43">
        <v>0</v>
      </c>
      <c r="AP47" s="43">
        <v>0</v>
      </c>
      <c r="AQ47" s="43">
        <v>0</v>
      </c>
    </row>
    <row r="48" spans="1:43" x14ac:dyDescent="0.2">
      <c r="A48" s="44" t="s">
        <v>51</v>
      </c>
      <c r="B48" s="41">
        <v>334</v>
      </c>
      <c r="C48" s="41">
        <v>678</v>
      </c>
      <c r="D48" s="41">
        <v>470</v>
      </c>
      <c r="E48" s="41">
        <v>36</v>
      </c>
      <c r="F48" s="41">
        <v>669</v>
      </c>
      <c r="G48" s="41">
        <v>2187</v>
      </c>
      <c r="I48" s="42">
        <v>381</v>
      </c>
      <c r="J48" s="42">
        <v>652</v>
      </c>
      <c r="K48" s="42">
        <v>407</v>
      </c>
      <c r="L48" s="42">
        <v>181</v>
      </c>
      <c r="M48" s="42">
        <v>597</v>
      </c>
      <c r="N48" s="42">
        <v>2218</v>
      </c>
      <c r="P48" s="43">
        <v>1176</v>
      </c>
      <c r="Q48" s="43">
        <v>1444</v>
      </c>
      <c r="R48" s="43">
        <v>1105</v>
      </c>
      <c r="S48" s="43">
        <v>1466</v>
      </c>
      <c r="T48" s="43">
        <v>815</v>
      </c>
      <c r="U48" s="43">
        <v>6006</v>
      </c>
      <c r="W48" s="43">
        <v>1168</v>
      </c>
      <c r="X48" s="43">
        <v>1214</v>
      </c>
      <c r="Y48" s="43">
        <v>874</v>
      </c>
      <c r="Z48" s="43">
        <v>1205</v>
      </c>
      <c r="AA48" s="43">
        <v>694</v>
      </c>
      <c r="AB48" s="43">
        <v>5155</v>
      </c>
      <c r="AE48" s="42">
        <v>2344</v>
      </c>
      <c r="AF48" s="42">
        <v>2658</v>
      </c>
      <c r="AG48" s="42">
        <v>1979</v>
      </c>
      <c r="AH48" s="42">
        <v>2671</v>
      </c>
      <c r="AI48" s="42">
        <v>1509</v>
      </c>
      <c r="AJ48" s="42">
        <v>11161</v>
      </c>
      <c r="AK48">
        <v>2799473</v>
      </c>
      <c r="AL48" s="43">
        <v>0</v>
      </c>
      <c r="AM48" s="43">
        <v>0</v>
      </c>
      <c r="AN48" s="43">
        <v>0</v>
      </c>
      <c r="AO48" s="43">
        <v>0</v>
      </c>
      <c r="AP48" s="43">
        <v>0</v>
      </c>
      <c r="AQ48" s="43">
        <v>0</v>
      </c>
    </row>
    <row r="49" spans="1:43" x14ac:dyDescent="0.2">
      <c r="A49" s="40" t="s">
        <v>5</v>
      </c>
      <c r="B49" s="41">
        <v>2790</v>
      </c>
      <c r="C49" s="41">
        <v>6310</v>
      </c>
      <c r="D49" s="41">
        <v>4772</v>
      </c>
      <c r="E49" s="41">
        <v>355</v>
      </c>
      <c r="F49" s="41">
        <v>7934</v>
      </c>
      <c r="G49" s="41">
        <v>22161</v>
      </c>
      <c r="I49" s="42">
        <v>3041</v>
      </c>
      <c r="J49" s="42">
        <v>4886</v>
      </c>
      <c r="K49" s="42">
        <v>3665</v>
      </c>
      <c r="L49" s="42">
        <v>1375</v>
      </c>
      <c r="M49" s="42">
        <v>9661</v>
      </c>
      <c r="N49" s="42">
        <v>22628</v>
      </c>
      <c r="P49" s="43">
        <v>9710</v>
      </c>
      <c r="Q49" s="43">
        <v>13501</v>
      </c>
      <c r="R49" s="43">
        <v>9695</v>
      </c>
      <c r="S49" s="43">
        <v>10720</v>
      </c>
      <c r="T49" s="43">
        <v>10019</v>
      </c>
      <c r="U49" s="43">
        <v>53645</v>
      </c>
      <c r="W49" s="43">
        <v>8912</v>
      </c>
      <c r="X49" s="43">
        <v>9698</v>
      </c>
      <c r="Y49" s="43">
        <v>7575</v>
      </c>
      <c r="Z49" s="43">
        <v>8915</v>
      </c>
      <c r="AA49" s="43">
        <v>11031</v>
      </c>
      <c r="AB49" s="43">
        <v>46131</v>
      </c>
      <c r="AE49" s="42">
        <v>18622</v>
      </c>
      <c r="AF49" s="42">
        <v>23199</v>
      </c>
      <c r="AG49" s="42">
        <v>17270</v>
      </c>
      <c r="AH49" s="42">
        <v>19635</v>
      </c>
      <c r="AI49" s="42">
        <v>21050</v>
      </c>
      <c r="AJ49" s="42">
        <v>99776</v>
      </c>
      <c r="AK49">
        <v>29715450</v>
      </c>
      <c r="AL49" s="43">
        <v>0</v>
      </c>
      <c r="AM49" s="43">
        <v>0</v>
      </c>
      <c r="AN49" s="43">
        <v>0</v>
      </c>
      <c r="AO49" s="43">
        <v>0</v>
      </c>
      <c r="AP49" s="43">
        <v>0</v>
      </c>
      <c r="AQ49" s="43">
        <v>0</v>
      </c>
    </row>
    <row r="50" spans="1:43" x14ac:dyDescent="0.2">
      <c r="A50" s="44" t="s">
        <v>52</v>
      </c>
      <c r="B50" s="41">
        <v>394</v>
      </c>
      <c r="C50" s="41">
        <v>701</v>
      </c>
      <c r="D50" s="41">
        <v>613</v>
      </c>
      <c r="E50" s="41">
        <v>55</v>
      </c>
      <c r="F50" s="41">
        <v>953</v>
      </c>
      <c r="G50" s="41">
        <v>2716</v>
      </c>
      <c r="I50" s="42">
        <v>528</v>
      </c>
      <c r="J50" s="42">
        <v>652</v>
      </c>
      <c r="K50" s="42">
        <v>483</v>
      </c>
      <c r="L50" s="42">
        <v>216</v>
      </c>
      <c r="M50" s="42">
        <v>708</v>
      </c>
      <c r="N50" s="42">
        <v>2587</v>
      </c>
      <c r="P50" s="43">
        <v>1240</v>
      </c>
      <c r="Q50" s="43">
        <v>1550</v>
      </c>
      <c r="R50" s="43">
        <v>1053</v>
      </c>
      <c r="S50" s="43">
        <v>1284</v>
      </c>
      <c r="T50" s="43">
        <v>1185</v>
      </c>
      <c r="U50" s="43">
        <v>6312</v>
      </c>
      <c r="W50" s="43">
        <v>1293</v>
      </c>
      <c r="X50" s="43">
        <v>1354</v>
      </c>
      <c r="Y50" s="43">
        <v>971</v>
      </c>
      <c r="Z50" s="43">
        <v>1110</v>
      </c>
      <c r="AA50" s="43">
        <v>840</v>
      </c>
      <c r="AB50" s="43">
        <v>5568</v>
      </c>
      <c r="AE50" s="42">
        <v>2533</v>
      </c>
      <c r="AF50" s="42">
        <v>2904</v>
      </c>
      <c r="AG50" s="42">
        <v>2024</v>
      </c>
      <c r="AH50" s="42">
        <v>2394</v>
      </c>
      <c r="AI50" s="42">
        <v>2025</v>
      </c>
      <c r="AJ50" s="42">
        <v>11880</v>
      </c>
      <c r="AK50">
        <v>4071987</v>
      </c>
      <c r="AL50" s="43">
        <v>0</v>
      </c>
      <c r="AM50" s="43">
        <v>0</v>
      </c>
      <c r="AN50" s="43">
        <v>0</v>
      </c>
      <c r="AO50" s="43">
        <v>0</v>
      </c>
      <c r="AP50" s="43">
        <v>0</v>
      </c>
      <c r="AQ50" s="43">
        <v>0</v>
      </c>
    </row>
    <row r="51" spans="1:43" x14ac:dyDescent="0.2">
      <c r="A51" s="44" t="s">
        <v>53</v>
      </c>
      <c r="B51" s="41">
        <v>49</v>
      </c>
      <c r="C51" s="41">
        <v>93</v>
      </c>
      <c r="D51" s="41">
        <v>91</v>
      </c>
      <c r="E51" s="41">
        <v>2</v>
      </c>
      <c r="F51" s="41">
        <v>99</v>
      </c>
      <c r="G51" s="41">
        <v>334</v>
      </c>
      <c r="I51" s="42">
        <v>43</v>
      </c>
      <c r="J51" s="42">
        <v>87</v>
      </c>
      <c r="K51" s="42">
        <v>70</v>
      </c>
      <c r="L51" s="42">
        <v>6</v>
      </c>
      <c r="M51" s="42">
        <v>92</v>
      </c>
      <c r="N51" s="42">
        <v>298</v>
      </c>
      <c r="P51" s="43">
        <v>165</v>
      </c>
      <c r="Q51" s="43">
        <v>188</v>
      </c>
      <c r="R51" s="43">
        <v>173</v>
      </c>
      <c r="S51" s="43">
        <v>197</v>
      </c>
      <c r="T51" s="43">
        <v>130</v>
      </c>
      <c r="U51" s="43">
        <v>853</v>
      </c>
      <c r="W51" s="43">
        <v>124</v>
      </c>
      <c r="X51" s="43">
        <v>134</v>
      </c>
      <c r="Y51" s="43">
        <v>129</v>
      </c>
      <c r="Z51" s="43">
        <v>112</v>
      </c>
      <c r="AA51" s="43">
        <v>102</v>
      </c>
      <c r="AB51" s="43">
        <v>601</v>
      </c>
      <c r="AE51" s="42">
        <v>289</v>
      </c>
      <c r="AF51" s="42">
        <v>322</v>
      </c>
      <c r="AG51" s="42">
        <v>302</v>
      </c>
      <c r="AH51" s="42">
        <v>309</v>
      </c>
      <c r="AI51" s="42">
        <v>232</v>
      </c>
      <c r="AJ51" s="42">
        <v>1454</v>
      </c>
      <c r="AK51">
        <v>687435</v>
      </c>
      <c r="AL51" s="43">
        <v>0</v>
      </c>
      <c r="AM51" s="43">
        <v>0</v>
      </c>
      <c r="AN51" s="43">
        <v>0</v>
      </c>
      <c r="AO51" s="43">
        <v>0</v>
      </c>
      <c r="AP51" s="43">
        <v>0</v>
      </c>
      <c r="AQ51" s="43">
        <v>0</v>
      </c>
    </row>
    <row r="52" spans="1:43" x14ac:dyDescent="0.2">
      <c r="A52" s="44" t="s">
        <v>54</v>
      </c>
      <c r="B52" s="41">
        <v>69</v>
      </c>
      <c r="C52" s="41">
        <v>199</v>
      </c>
      <c r="D52" s="41">
        <v>122</v>
      </c>
      <c r="E52" s="41">
        <v>11</v>
      </c>
      <c r="F52" s="41">
        <v>252</v>
      </c>
      <c r="G52" s="41">
        <v>653</v>
      </c>
      <c r="I52" s="42">
        <v>68</v>
      </c>
      <c r="J52" s="42">
        <v>146</v>
      </c>
      <c r="K52" s="42">
        <v>68</v>
      </c>
      <c r="L52" s="42">
        <v>31</v>
      </c>
      <c r="M52" s="42">
        <v>292</v>
      </c>
      <c r="N52" s="42">
        <v>605</v>
      </c>
      <c r="P52" s="43">
        <v>170</v>
      </c>
      <c r="Q52" s="43">
        <v>386</v>
      </c>
      <c r="R52" s="43">
        <v>200</v>
      </c>
      <c r="S52" s="43">
        <v>243</v>
      </c>
      <c r="T52" s="43">
        <v>301</v>
      </c>
      <c r="U52" s="43">
        <v>1300</v>
      </c>
      <c r="W52" s="43">
        <v>182</v>
      </c>
      <c r="X52" s="43">
        <v>289</v>
      </c>
      <c r="Y52" s="43">
        <v>121</v>
      </c>
      <c r="Z52" s="43">
        <v>216</v>
      </c>
      <c r="AA52" s="43">
        <v>314</v>
      </c>
      <c r="AB52" s="43">
        <v>1122</v>
      </c>
      <c r="AE52" s="42">
        <v>352</v>
      </c>
      <c r="AF52" s="42">
        <v>675</v>
      </c>
      <c r="AG52" s="42">
        <v>321</v>
      </c>
      <c r="AH52" s="42">
        <v>459</v>
      </c>
      <c r="AI52" s="42">
        <v>615</v>
      </c>
      <c r="AJ52" s="42">
        <v>2422</v>
      </c>
      <c r="AK52">
        <v>808888</v>
      </c>
      <c r="AL52" s="43">
        <v>0</v>
      </c>
      <c r="AM52" s="43">
        <v>0</v>
      </c>
      <c r="AN52" s="43">
        <v>0</v>
      </c>
      <c r="AO52" s="43">
        <v>0</v>
      </c>
      <c r="AP52" s="43">
        <v>0</v>
      </c>
      <c r="AQ52" s="43">
        <v>0</v>
      </c>
    </row>
    <row r="53" spans="1:43" x14ac:dyDescent="0.2">
      <c r="A53" s="44" t="s">
        <v>55</v>
      </c>
      <c r="B53" s="41">
        <v>291</v>
      </c>
      <c r="C53" s="41">
        <v>655</v>
      </c>
      <c r="D53" s="41">
        <v>435</v>
      </c>
      <c r="E53" s="41">
        <v>50</v>
      </c>
      <c r="F53" s="41">
        <v>896</v>
      </c>
      <c r="G53" s="41">
        <v>2327</v>
      </c>
      <c r="I53" s="42">
        <v>339</v>
      </c>
      <c r="J53" s="42">
        <v>473</v>
      </c>
      <c r="K53" s="42">
        <v>370</v>
      </c>
      <c r="L53" s="42">
        <v>195</v>
      </c>
      <c r="M53" s="42">
        <v>647</v>
      </c>
      <c r="N53" s="42">
        <v>2024</v>
      </c>
      <c r="P53" s="43">
        <v>1043</v>
      </c>
      <c r="Q53" s="43">
        <v>1420</v>
      </c>
      <c r="R53" s="43">
        <v>963</v>
      </c>
      <c r="S53" s="43">
        <v>1222</v>
      </c>
      <c r="T53" s="43">
        <v>1091</v>
      </c>
      <c r="U53" s="43">
        <v>5739</v>
      </c>
      <c r="W53" s="43">
        <v>955</v>
      </c>
      <c r="X53" s="43">
        <v>921</v>
      </c>
      <c r="Y53" s="43">
        <v>762</v>
      </c>
      <c r="Z53" s="43">
        <v>1260</v>
      </c>
      <c r="AA53" s="43">
        <v>747</v>
      </c>
      <c r="AB53" s="43">
        <v>4645</v>
      </c>
      <c r="AE53" s="42">
        <v>1998</v>
      </c>
      <c r="AF53" s="42">
        <v>2341</v>
      </c>
      <c r="AG53" s="42">
        <v>1725</v>
      </c>
      <c r="AH53" s="42">
        <v>2482</v>
      </c>
      <c r="AI53" s="42">
        <v>1838</v>
      </c>
      <c r="AJ53" s="42">
        <v>10384</v>
      </c>
      <c r="AK53">
        <v>3855037</v>
      </c>
      <c r="AL53" s="43">
        <v>0</v>
      </c>
      <c r="AM53" s="43">
        <v>0</v>
      </c>
      <c r="AN53" s="43">
        <v>0</v>
      </c>
      <c r="AO53" s="43">
        <v>0</v>
      </c>
      <c r="AP53" s="43">
        <v>0</v>
      </c>
      <c r="AQ53" s="43">
        <v>0</v>
      </c>
    </row>
    <row r="54" spans="1:43" x14ac:dyDescent="0.2">
      <c r="A54" s="44" t="s">
        <v>56</v>
      </c>
      <c r="B54" s="41">
        <v>94</v>
      </c>
      <c r="C54" s="41">
        <v>356</v>
      </c>
      <c r="D54" s="41">
        <v>196</v>
      </c>
      <c r="E54" s="41">
        <v>7</v>
      </c>
      <c r="F54" s="41">
        <v>304</v>
      </c>
      <c r="G54" s="41">
        <v>957</v>
      </c>
      <c r="I54" s="42">
        <v>93</v>
      </c>
      <c r="J54" s="42">
        <v>187</v>
      </c>
      <c r="K54" s="42">
        <v>113</v>
      </c>
      <c r="L54" s="42">
        <v>37</v>
      </c>
      <c r="M54" s="42">
        <v>165</v>
      </c>
      <c r="N54" s="42">
        <v>595</v>
      </c>
      <c r="P54" s="43">
        <v>306</v>
      </c>
      <c r="Q54" s="43">
        <v>668</v>
      </c>
      <c r="R54" s="43">
        <v>394</v>
      </c>
      <c r="S54" s="43">
        <v>324</v>
      </c>
      <c r="T54" s="43">
        <v>391</v>
      </c>
      <c r="U54" s="43">
        <v>2083</v>
      </c>
      <c r="W54" s="43">
        <v>275</v>
      </c>
      <c r="X54" s="43">
        <v>372</v>
      </c>
      <c r="Y54" s="43">
        <v>304</v>
      </c>
      <c r="Z54" s="43">
        <v>281</v>
      </c>
      <c r="AA54" s="43">
        <v>193</v>
      </c>
      <c r="AB54" s="43">
        <v>1425</v>
      </c>
      <c r="AE54" s="42">
        <v>581</v>
      </c>
      <c r="AF54" s="42">
        <v>1040</v>
      </c>
      <c r="AG54" s="42">
        <v>698</v>
      </c>
      <c r="AH54" s="42">
        <v>605</v>
      </c>
      <c r="AI54" s="42">
        <v>584</v>
      </c>
      <c r="AJ54" s="42">
        <v>3508</v>
      </c>
      <c r="AK54">
        <v>1517472</v>
      </c>
      <c r="AL54" s="43">
        <v>0</v>
      </c>
      <c r="AM54" s="43">
        <v>0</v>
      </c>
      <c r="AN54" s="43">
        <v>0</v>
      </c>
      <c r="AO54" s="43">
        <v>0</v>
      </c>
      <c r="AP54" s="43">
        <v>0</v>
      </c>
      <c r="AQ54" s="43">
        <v>0</v>
      </c>
    </row>
    <row r="55" spans="1:43" x14ac:dyDescent="0.2">
      <c r="A55" s="44" t="s">
        <v>57</v>
      </c>
      <c r="B55" s="41">
        <v>85</v>
      </c>
      <c r="C55" s="41">
        <v>183</v>
      </c>
      <c r="D55" s="41">
        <v>149</v>
      </c>
      <c r="E55" s="41">
        <v>10</v>
      </c>
      <c r="F55" s="41">
        <v>302</v>
      </c>
      <c r="G55" s="41">
        <v>729</v>
      </c>
      <c r="I55" s="42">
        <v>104</v>
      </c>
      <c r="J55" s="42">
        <v>181</v>
      </c>
      <c r="K55" s="42">
        <v>142</v>
      </c>
      <c r="L55" s="42">
        <v>43</v>
      </c>
      <c r="M55" s="42">
        <v>328</v>
      </c>
      <c r="N55" s="42">
        <v>798</v>
      </c>
      <c r="P55" s="43">
        <v>364</v>
      </c>
      <c r="Q55" s="43">
        <v>409</v>
      </c>
      <c r="R55" s="43">
        <v>411</v>
      </c>
      <c r="S55" s="43">
        <v>411</v>
      </c>
      <c r="T55" s="43">
        <v>399</v>
      </c>
      <c r="U55" s="43">
        <v>1994</v>
      </c>
      <c r="W55" s="43">
        <v>349</v>
      </c>
      <c r="X55" s="43">
        <v>380</v>
      </c>
      <c r="Y55" s="43">
        <v>329</v>
      </c>
      <c r="Z55" s="43">
        <v>345</v>
      </c>
      <c r="AA55" s="43">
        <v>376</v>
      </c>
      <c r="AB55" s="43">
        <v>1779</v>
      </c>
      <c r="AE55" s="42">
        <v>713</v>
      </c>
      <c r="AF55" s="42">
        <v>789</v>
      </c>
      <c r="AG55" s="42">
        <v>740</v>
      </c>
      <c r="AH55" s="42">
        <v>756</v>
      </c>
      <c r="AI55" s="42">
        <v>775</v>
      </c>
      <c r="AJ55" s="42">
        <v>3773</v>
      </c>
      <c r="AK55">
        <v>1238071</v>
      </c>
      <c r="AL55" s="43">
        <v>0</v>
      </c>
      <c r="AM55" s="43">
        <v>0</v>
      </c>
      <c r="AN55" s="43">
        <v>0</v>
      </c>
      <c r="AO55" s="43">
        <v>0</v>
      </c>
      <c r="AP55" s="43">
        <v>0</v>
      </c>
      <c r="AQ55" s="43">
        <v>0</v>
      </c>
    </row>
    <row r="56" spans="1:43" x14ac:dyDescent="0.2">
      <c r="A56" s="44" t="s">
        <v>58</v>
      </c>
      <c r="B56" s="41">
        <v>268</v>
      </c>
      <c r="C56" s="41">
        <v>519</v>
      </c>
      <c r="D56" s="41">
        <v>317</v>
      </c>
      <c r="E56" s="41">
        <v>14</v>
      </c>
      <c r="F56" s="41">
        <v>599</v>
      </c>
      <c r="G56" s="41">
        <v>1717</v>
      </c>
      <c r="I56" s="42">
        <v>211</v>
      </c>
      <c r="J56" s="42">
        <v>370</v>
      </c>
      <c r="K56" s="42">
        <v>284</v>
      </c>
      <c r="L56" s="42">
        <v>77</v>
      </c>
      <c r="M56" s="42">
        <v>524</v>
      </c>
      <c r="N56" s="42">
        <v>1466</v>
      </c>
      <c r="P56" s="43">
        <v>910</v>
      </c>
      <c r="Q56" s="43">
        <v>1266</v>
      </c>
      <c r="R56" s="43">
        <v>791</v>
      </c>
      <c r="S56" s="43">
        <v>906</v>
      </c>
      <c r="T56" s="43">
        <v>811</v>
      </c>
      <c r="U56" s="43">
        <v>4684</v>
      </c>
      <c r="W56" s="43">
        <v>810</v>
      </c>
      <c r="X56" s="43">
        <v>807</v>
      </c>
      <c r="Y56" s="43">
        <v>659</v>
      </c>
      <c r="Z56" s="43">
        <v>631</v>
      </c>
      <c r="AA56" s="43">
        <v>607</v>
      </c>
      <c r="AB56" s="43">
        <v>3514</v>
      </c>
      <c r="AE56" s="42">
        <v>1720</v>
      </c>
      <c r="AF56" s="42">
        <v>2073</v>
      </c>
      <c r="AG56" s="42">
        <v>1450</v>
      </c>
      <c r="AH56" s="42">
        <v>1537</v>
      </c>
      <c r="AI56" s="42">
        <v>1418</v>
      </c>
      <c r="AJ56" s="42">
        <v>8198</v>
      </c>
      <c r="AK56">
        <v>2637032</v>
      </c>
      <c r="AL56" s="43">
        <v>0</v>
      </c>
      <c r="AM56" s="43">
        <v>0</v>
      </c>
      <c r="AN56" s="43">
        <v>0</v>
      </c>
      <c r="AO56" s="43">
        <v>0</v>
      </c>
      <c r="AP56" s="43">
        <v>0</v>
      </c>
      <c r="AQ56" s="43">
        <v>0</v>
      </c>
    </row>
    <row r="57" spans="1:43" x14ac:dyDescent="0.2">
      <c r="A57" s="44" t="s">
        <v>59</v>
      </c>
      <c r="B57" s="41">
        <v>108</v>
      </c>
      <c r="C57" s="41">
        <v>276</v>
      </c>
      <c r="D57" s="41">
        <v>196</v>
      </c>
      <c r="E57" s="41">
        <v>12</v>
      </c>
      <c r="F57" s="41">
        <v>523</v>
      </c>
      <c r="G57" s="41">
        <v>1115</v>
      </c>
      <c r="I57" s="42">
        <v>157</v>
      </c>
      <c r="J57" s="42">
        <v>259</v>
      </c>
      <c r="K57" s="42">
        <v>201</v>
      </c>
      <c r="L57" s="42">
        <v>40</v>
      </c>
      <c r="M57" s="42">
        <v>3572</v>
      </c>
      <c r="N57" s="42">
        <v>4229</v>
      </c>
      <c r="P57" s="43">
        <v>438</v>
      </c>
      <c r="Q57" s="43">
        <v>647</v>
      </c>
      <c r="R57" s="43">
        <v>414</v>
      </c>
      <c r="S57" s="43">
        <v>487</v>
      </c>
      <c r="T57" s="43">
        <v>701</v>
      </c>
      <c r="U57" s="43">
        <v>2687</v>
      </c>
      <c r="W57" s="43">
        <v>386</v>
      </c>
      <c r="X57" s="43">
        <v>441</v>
      </c>
      <c r="Y57" s="43">
        <v>313</v>
      </c>
      <c r="Z57" s="43">
        <v>403</v>
      </c>
      <c r="AA57" s="43">
        <v>4002</v>
      </c>
      <c r="AB57" s="43">
        <v>5545</v>
      </c>
      <c r="AE57" s="42">
        <v>824</v>
      </c>
      <c r="AF57" s="42">
        <v>1088</v>
      </c>
      <c r="AG57" s="42">
        <v>727</v>
      </c>
      <c r="AH57" s="42">
        <v>890</v>
      </c>
      <c r="AI57" s="42">
        <v>4703</v>
      </c>
      <c r="AJ57" s="42">
        <v>8232</v>
      </c>
      <c r="AK57">
        <v>1304348</v>
      </c>
      <c r="AL57" s="43">
        <v>0</v>
      </c>
      <c r="AM57" s="43">
        <v>0</v>
      </c>
      <c r="AN57" s="43">
        <v>0</v>
      </c>
      <c r="AO57" s="43">
        <v>0</v>
      </c>
      <c r="AP57" s="43">
        <v>0</v>
      </c>
      <c r="AQ57" s="43">
        <v>0</v>
      </c>
    </row>
    <row r="58" spans="1:43" x14ac:dyDescent="0.2">
      <c r="A58" s="44" t="s">
        <v>60</v>
      </c>
      <c r="B58" s="41">
        <v>305</v>
      </c>
      <c r="C58" s="41">
        <v>625</v>
      </c>
      <c r="D58" s="41">
        <v>585</v>
      </c>
      <c r="E58" s="41">
        <v>25</v>
      </c>
      <c r="F58" s="41">
        <v>767</v>
      </c>
      <c r="G58" s="41">
        <v>2307</v>
      </c>
      <c r="I58" s="42">
        <v>362</v>
      </c>
      <c r="J58" s="42">
        <v>614</v>
      </c>
      <c r="K58" s="42">
        <v>516</v>
      </c>
      <c r="L58" s="42">
        <v>126</v>
      </c>
      <c r="M58" s="42">
        <v>723</v>
      </c>
      <c r="N58" s="42">
        <v>2341</v>
      </c>
      <c r="P58" s="43">
        <v>1300</v>
      </c>
      <c r="Q58" s="43">
        <v>1490</v>
      </c>
      <c r="R58" s="43">
        <v>1214</v>
      </c>
      <c r="S58" s="43">
        <v>1288</v>
      </c>
      <c r="T58" s="43">
        <v>1007</v>
      </c>
      <c r="U58" s="43">
        <v>6299</v>
      </c>
      <c r="W58" s="43">
        <v>1214</v>
      </c>
      <c r="X58" s="43">
        <v>1238</v>
      </c>
      <c r="Y58" s="43">
        <v>1048</v>
      </c>
      <c r="Z58" s="43">
        <v>922</v>
      </c>
      <c r="AA58" s="43">
        <v>884</v>
      </c>
      <c r="AB58" s="43">
        <v>5306</v>
      </c>
      <c r="AE58" s="42">
        <v>2514</v>
      </c>
      <c r="AF58" s="42">
        <v>2728</v>
      </c>
      <c r="AG58" s="42">
        <v>2262</v>
      </c>
      <c r="AH58" s="42">
        <v>2210</v>
      </c>
      <c r="AI58" s="42">
        <v>1891</v>
      </c>
      <c r="AJ58" s="42">
        <v>11605</v>
      </c>
      <c r="AK58">
        <v>3270203</v>
      </c>
      <c r="AL58" s="43">
        <v>0</v>
      </c>
      <c r="AM58" s="43">
        <v>0</v>
      </c>
      <c r="AN58" s="43">
        <v>0</v>
      </c>
      <c r="AO58" s="43">
        <v>0</v>
      </c>
      <c r="AP58" s="43">
        <v>0</v>
      </c>
      <c r="AQ58" s="43">
        <v>0</v>
      </c>
    </row>
    <row r="59" spans="1:43" x14ac:dyDescent="0.2">
      <c r="A59" s="44" t="s">
        <v>61</v>
      </c>
      <c r="B59" s="41">
        <v>219</v>
      </c>
      <c r="C59" s="41">
        <v>614</v>
      </c>
      <c r="D59" s="41">
        <v>292</v>
      </c>
      <c r="E59" s="41">
        <v>63</v>
      </c>
      <c r="F59" s="41">
        <v>675</v>
      </c>
      <c r="G59" s="41">
        <v>1863</v>
      </c>
      <c r="I59" s="42">
        <v>247</v>
      </c>
      <c r="J59" s="42">
        <v>509</v>
      </c>
      <c r="K59" s="42">
        <v>185</v>
      </c>
      <c r="L59" s="42">
        <v>138</v>
      </c>
      <c r="M59" s="42">
        <v>569</v>
      </c>
      <c r="N59" s="42">
        <v>1648</v>
      </c>
      <c r="P59" s="43">
        <v>617</v>
      </c>
      <c r="Q59" s="43">
        <v>1080</v>
      </c>
      <c r="R59" s="43">
        <v>585</v>
      </c>
      <c r="S59" s="43">
        <v>714</v>
      </c>
      <c r="T59" s="43">
        <v>846</v>
      </c>
      <c r="U59" s="43">
        <v>3842</v>
      </c>
      <c r="W59" s="43">
        <v>674</v>
      </c>
      <c r="X59" s="43">
        <v>816</v>
      </c>
      <c r="Y59" s="43">
        <v>384</v>
      </c>
      <c r="Z59" s="43">
        <v>651</v>
      </c>
      <c r="AA59" s="43">
        <v>641</v>
      </c>
      <c r="AB59" s="43">
        <v>3166</v>
      </c>
      <c r="AE59" s="42">
        <v>1291</v>
      </c>
      <c r="AF59" s="42">
        <v>1896</v>
      </c>
      <c r="AG59" s="42">
        <v>969</v>
      </c>
      <c r="AH59" s="42">
        <v>1365</v>
      </c>
      <c r="AI59" s="42">
        <v>1487</v>
      </c>
      <c r="AJ59" s="42">
        <v>7008</v>
      </c>
      <c r="AK59">
        <v>2001110</v>
      </c>
      <c r="AL59" s="43">
        <v>0</v>
      </c>
      <c r="AM59" s="43">
        <v>0</v>
      </c>
      <c r="AN59" s="43">
        <v>0</v>
      </c>
      <c r="AO59" s="43">
        <v>0</v>
      </c>
      <c r="AP59" s="43">
        <v>0</v>
      </c>
      <c r="AQ59" s="43">
        <v>0</v>
      </c>
    </row>
    <row r="60" spans="1:43" x14ac:dyDescent="0.2">
      <c r="A60" s="44" t="s">
        <v>62</v>
      </c>
      <c r="B60" s="41">
        <v>145</v>
      </c>
      <c r="C60" s="41">
        <v>250</v>
      </c>
      <c r="D60" s="41">
        <v>254</v>
      </c>
      <c r="E60" s="41">
        <v>9</v>
      </c>
      <c r="F60" s="41">
        <v>310</v>
      </c>
      <c r="G60" s="41">
        <v>968</v>
      </c>
      <c r="I60" s="42">
        <v>135</v>
      </c>
      <c r="J60" s="42">
        <v>198</v>
      </c>
      <c r="K60" s="42">
        <v>198</v>
      </c>
      <c r="L60" s="42">
        <v>38</v>
      </c>
      <c r="M60" s="42">
        <v>284</v>
      </c>
      <c r="N60" s="42">
        <v>853</v>
      </c>
      <c r="P60" s="43">
        <v>370</v>
      </c>
      <c r="Q60" s="43">
        <v>516</v>
      </c>
      <c r="R60" s="43">
        <v>391</v>
      </c>
      <c r="S60" s="43">
        <v>363</v>
      </c>
      <c r="T60" s="43">
        <v>394</v>
      </c>
      <c r="U60" s="43">
        <v>2034</v>
      </c>
      <c r="W60" s="43">
        <v>320</v>
      </c>
      <c r="X60" s="43">
        <v>323</v>
      </c>
      <c r="Y60" s="43">
        <v>318</v>
      </c>
      <c r="Z60" s="43">
        <v>304</v>
      </c>
      <c r="AA60" s="43">
        <v>318</v>
      </c>
      <c r="AB60" s="43">
        <v>1583</v>
      </c>
      <c r="AE60" s="42">
        <v>690</v>
      </c>
      <c r="AF60" s="42">
        <v>839</v>
      </c>
      <c r="AG60" s="42">
        <v>709</v>
      </c>
      <c r="AH60" s="42">
        <v>667</v>
      </c>
      <c r="AI60" s="42">
        <v>712</v>
      </c>
      <c r="AJ60" s="42">
        <v>3617</v>
      </c>
      <c r="AK60">
        <v>1355618</v>
      </c>
      <c r="AL60" s="43">
        <v>0</v>
      </c>
      <c r="AM60" s="43">
        <v>0</v>
      </c>
      <c r="AN60" s="43">
        <v>0</v>
      </c>
      <c r="AO60" s="43">
        <v>0</v>
      </c>
      <c r="AP60" s="43">
        <v>0</v>
      </c>
      <c r="AQ60" s="43">
        <v>0</v>
      </c>
    </row>
    <row r="61" spans="1:43" x14ac:dyDescent="0.2">
      <c r="A61" s="44" t="s">
        <v>63</v>
      </c>
      <c r="B61" s="41">
        <v>323</v>
      </c>
      <c r="C61" s="41">
        <v>640</v>
      </c>
      <c r="D61" s="41">
        <v>516</v>
      </c>
      <c r="E61" s="41">
        <v>26</v>
      </c>
      <c r="F61" s="41">
        <v>864</v>
      </c>
      <c r="G61" s="41">
        <v>2369</v>
      </c>
      <c r="I61" s="42">
        <v>313</v>
      </c>
      <c r="J61" s="42">
        <v>418</v>
      </c>
      <c r="K61" s="42">
        <v>406</v>
      </c>
      <c r="L61" s="42">
        <v>188</v>
      </c>
      <c r="M61" s="42">
        <v>619</v>
      </c>
      <c r="N61" s="42">
        <v>1944</v>
      </c>
      <c r="P61" s="43">
        <v>1410</v>
      </c>
      <c r="Q61" s="43">
        <v>1661</v>
      </c>
      <c r="R61" s="43">
        <v>1394</v>
      </c>
      <c r="S61" s="43">
        <v>1530</v>
      </c>
      <c r="T61" s="43">
        <v>1143</v>
      </c>
      <c r="U61" s="43">
        <v>7138</v>
      </c>
      <c r="W61" s="43">
        <v>1150</v>
      </c>
      <c r="X61" s="43">
        <v>1072</v>
      </c>
      <c r="Y61" s="43">
        <v>1048</v>
      </c>
      <c r="Z61" s="43">
        <v>1055</v>
      </c>
      <c r="AA61" s="43">
        <v>760</v>
      </c>
      <c r="AB61" s="43">
        <v>5085</v>
      </c>
      <c r="AE61" s="42">
        <v>2560</v>
      </c>
      <c r="AF61" s="42">
        <v>2733</v>
      </c>
      <c r="AG61" s="42">
        <v>2442</v>
      </c>
      <c r="AH61" s="42">
        <v>2585</v>
      </c>
      <c r="AI61" s="42">
        <v>1903</v>
      </c>
      <c r="AJ61" s="42">
        <v>12223</v>
      </c>
      <c r="AK61">
        <v>3212676</v>
      </c>
      <c r="AL61" s="43">
        <v>0</v>
      </c>
      <c r="AM61" s="43">
        <v>0</v>
      </c>
      <c r="AN61" s="43">
        <v>0</v>
      </c>
      <c r="AO61" s="43">
        <v>0</v>
      </c>
      <c r="AP61" s="43">
        <v>0</v>
      </c>
      <c r="AQ61" s="43">
        <v>0</v>
      </c>
    </row>
    <row r="62" spans="1:43" x14ac:dyDescent="0.2">
      <c r="A62" s="44" t="s">
        <v>64</v>
      </c>
      <c r="B62" s="41">
        <v>314</v>
      </c>
      <c r="C62" s="41">
        <v>856</v>
      </c>
      <c r="D62" s="41">
        <v>761</v>
      </c>
      <c r="E62" s="41">
        <v>54</v>
      </c>
      <c r="F62" s="41">
        <v>1029</v>
      </c>
      <c r="G62" s="41">
        <v>3014</v>
      </c>
      <c r="I62" s="42">
        <v>297</v>
      </c>
      <c r="J62" s="42">
        <v>529</v>
      </c>
      <c r="K62" s="42">
        <v>468</v>
      </c>
      <c r="L62" s="42">
        <v>145</v>
      </c>
      <c r="M62" s="42">
        <v>829</v>
      </c>
      <c r="N62" s="42">
        <v>2268</v>
      </c>
      <c r="P62" s="43">
        <v>920</v>
      </c>
      <c r="Q62" s="43">
        <v>1496</v>
      </c>
      <c r="R62" s="43">
        <v>1263</v>
      </c>
      <c r="S62" s="43">
        <v>1115</v>
      </c>
      <c r="T62" s="43">
        <v>1186</v>
      </c>
      <c r="U62" s="43">
        <v>5980</v>
      </c>
      <c r="W62" s="43">
        <v>777</v>
      </c>
      <c r="X62" s="43">
        <v>1005</v>
      </c>
      <c r="Y62" s="43">
        <v>860</v>
      </c>
      <c r="Z62" s="43">
        <v>943</v>
      </c>
      <c r="AA62" s="43">
        <v>913</v>
      </c>
      <c r="AB62" s="43">
        <v>4498</v>
      </c>
      <c r="AE62" s="42">
        <v>1697</v>
      </c>
      <c r="AF62" s="42">
        <v>2501</v>
      </c>
      <c r="AG62" s="42">
        <v>2123</v>
      </c>
      <c r="AH62" s="42">
        <v>2058</v>
      </c>
      <c r="AI62" s="42">
        <v>2099</v>
      </c>
      <c r="AJ62" s="42">
        <v>10478</v>
      </c>
      <c r="AK62">
        <v>2493024</v>
      </c>
      <c r="AL62" s="43">
        <v>0</v>
      </c>
      <c r="AM62" s="43">
        <v>0</v>
      </c>
      <c r="AN62" s="43">
        <v>0</v>
      </c>
      <c r="AO62" s="43">
        <v>0</v>
      </c>
      <c r="AP62" s="43">
        <v>0</v>
      </c>
      <c r="AQ62" s="43">
        <v>0</v>
      </c>
    </row>
    <row r="63" spans="1:43" x14ac:dyDescent="0.2">
      <c r="A63" s="44" t="s">
        <v>65</v>
      </c>
      <c r="B63" s="41">
        <v>126</v>
      </c>
      <c r="C63" s="41">
        <v>343</v>
      </c>
      <c r="D63" s="41">
        <v>245</v>
      </c>
      <c r="E63" s="41">
        <v>17</v>
      </c>
      <c r="F63" s="41">
        <v>361</v>
      </c>
      <c r="G63" s="41">
        <v>1092</v>
      </c>
      <c r="I63" s="42">
        <v>144</v>
      </c>
      <c r="J63" s="42">
        <v>263</v>
      </c>
      <c r="K63" s="42">
        <v>161</v>
      </c>
      <c r="L63" s="42">
        <v>95</v>
      </c>
      <c r="M63" s="42">
        <v>309</v>
      </c>
      <c r="N63" s="42">
        <v>972</v>
      </c>
      <c r="P63" s="43">
        <v>457</v>
      </c>
      <c r="Q63" s="43">
        <v>724</v>
      </c>
      <c r="R63" s="43">
        <v>449</v>
      </c>
      <c r="S63" s="43">
        <v>636</v>
      </c>
      <c r="T63" s="43">
        <v>434</v>
      </c>
      <c r="U63" s="43">
        <v>2700</v>
      </c>
      <c r="W63" s="43">
        <v>403</v>
      </c>
      <c r="X63" s="43">
        <v>546</v>
      </c>
      <c r="Y63" s="43">
        <v>329</v>
      </c>
      <c r="Z63" s="43">
        <v>682</v>
      </c>
      <c r="AA63" s="43">
        <v>334</v>
      </c>
      <c r="AB63" s="43">
        <v>2294</v>
      </c>
      <c r="AE63" s="42">
        <v>860</v>
      </c>
      <c r="AF63" s="42">
        <v>1270</v>
      </c>
      <c r="AG63" s="42">
        <v>778</v>
      </c>
      <c r="AH63" s="42">
        <v>1318</v>
      </c>
      <c r="AI63" s="42">
        <v>768</v>
      </c>
      <c r="AJ63" s="42">
        <v>4994</v>
      </c>
      <c r="AK63">
        <v>1262549</v>
      </c>
      <c r="AL63" s="43">
        <v>0</v>
      </c>
      <c r="AM63" s="43">
        <v>0</v>
      </c>
      <c r="AN63" s="43">
        <v>0</v>
      </c>
      <c r="AO63" s="43">
        <v>0</v>
      </c>
      <c r="AP63" s="43">
        <v>0</v>
      </c>
      <c r="AQ63" s="43">
        <v>0</v>
      </c>
    </row>
    <row r="64" spans="1:43" x14ac:dyDescent="0.2">
      <c r="A64" s="40" t="s">
        <v>6</v>
      </c>
      <c r="B64" s="41">
        <v>1432</v>
      </c>
      <c r="C64" s="41">
        <v>3224</v>
      </c>
      <c r="D64" s="41">
        <v>2032</v>
      </c>
      <c r="E64" s="41">
        <v>119</v>
      </c>
      <c r="F64" s="41">
        <v>3503</v>
      </c>
      <c r="G64" s="41">
        <v>10310</v>
      </c>
      <c r="I64" s="42">
        <v>1488</v>
      </c>
      <c r="J64" s="42">
        <v>2600</v>
      </c>
      <c r="K64" s="42">
        <v>1523</v>
      </c>
      <c r="L64" s="42">
        <v>581</v>
      </c>
      <c r="M64" s="42">
        <v>2800</v>
      </c>
      <c r="N64" s="42">
        <v>8992</v>
      </c>
      <c r="P64" s="43">
        <v>4357</v>
      </c>
      <c r="Q64" s="43">
        <v>6644</v>
      </c>
      <c r="R64" s="43">
        <v>4155</v>
      </c>
      <c r="S64" s="43">
        <v>4661</v>
      </c>
      <c r="T64" s="43">
        <v>4312</v>
      </c>
      <c r="U64" s="43">
        <v>24129</v>
      </c>
      <c r="W64" s="43">
        <v>4294</v>
      </c>
      <c r="X64" s="43">
        <v>4640</v>
      </c>
      <c r="Y64" s="43">
        <v>3162</v>
      </c>
      <c r="Z64" s="43">
        <v>3571</v>
      </c>
      <c r="AA64" s="43">
        <v>3220</v>
      </c>
      <c r="AB64" s="43">
        <v>18887</v>
      </c>
      <c r="AE64" s="42">
        <v>8651</v>
      </c>
      <c r="AF64" s="42">
        <v>11284</v>
      </c>
      <c r="AG64" s="42">
        <v>7317</v>
      </c>
      <c r="AH64" s="42">
        <v>8232</v>
      </c>
      <c r="AI64" s="42">
        <v>7532</v>
      </c>
      <c r="AJ64" s="42">
        <v>43016</v>
      </c>
      <c r="AK64">
        <v>12275853</v>
      </c>
      <c r="AL64" s="43">
        <v>0</v>
      </c>
      <c r="AM64" s="43">
        <v>0</v>
      </c>
      <c r="AN64" s="43">
        <v>0</v>
      </c>
      <c r="AO64" s="43">
        <v>0</v>
      </c>
      <c r="AP64" s="43">
        <v>0</v>
      </c>
      <c r="AQ64" s="43">
        <v>0</v>
      </c>
    </row>
    <row r="65" spans="1:43" x14ac:dyDescent="0.2">
      <c r="A65" s="44" t="s">
        <v>66</v>
      </c>
      <c r="B65" s="41">
        <v>85</v>
      </c>
      <c r="C65" s="41">
        <v>271</v>
      </c>
      <c r="D65" s="41">
        <v>151</v>
      </c>
      <c r="E65" s="41">
        <v>16</v>
      </c>
      <c r="F65" s="41">
        <v>255</v>
      </c>
      <c r="G65" s="41">
        <v>778</v>
      </c>
      <c r="I65" s="42">
        <v>91</v>
      </c>
      <c r="J65" s="42">
        <v>209</v>
      </c>
      <c r="K65" s="42">
        <v>104</v>
      </c>
      <c r="L65" s="42">
        <v>44</v>
      </c>
      <c r="M65" s="42">
        <v>198</v>
      </c>
      <c r="N65" s="42">
        <v>646</v>
      </c>
      <c r="P65" s="43">
        <v>204</v>
      </c>
      <c r="Q65" s="43">
        <v>503</v>
      </c>
      <c r="R65" s="43">
        <v>276</v>
      </c>
      <c r="S65" s="43">
        <v>212</v>
      </c>
      <c r="T65" s="43">
        <v>299</v>
      </c>
      <c r="U65" s="43">
        <v>1494</v>
      </c>
      <c r="W65" s="43">
        <v>225</v>
      </c>
      <c r="X65" s="43">
        <v>342</v>
      </c>
      <c r="Y65" s="43">
        <v>205</v>
      </c>
      <c r="Z65" s="43">
        <v>181</v>
      </c>
      <c r="AA65" s="43">
        <v>211</v>
      </c>
      <c r="AB65" s="43">
        <v>1164</v>
      </c>
      <c r="AE65" s="42">
        <v>429</v>
      </c>
      <c r="AF65" s="42">
        <v>845</v>
      </c>
      <c r="AG65" s="42">
        <v>481</v>
      </c>
      <c r="AH65" s="42">
        <v>393</v>
      </c>
      <c r="AI65" s="42">
        <v>510</v>
      </c>
      <c r="AJ65" s="42">
        <v>2658</v>
      </c>
      <c r="AK65">
        <v>869814</v>
      </c>
      <c r="AL65" s="43">
        <v>0</v>
      </c>
      <c r="AM65" s="43">
        <v>0</v>
      </c>
      <c r="AN65" s="43">
        <v>0</v>
      </c>
      <c r="AO65" s="43">
        <v>0</v>
      </c>
      <c r="AP65" s="43">
        <v>0</v>
      </c>
      <c r="AQ65" s="43">
        <v>0</v>
      </c>
    </row>
    <row r="66" spans="1:43" x14ac:dyDescent="0.2">
      <c r="A66" s="44" t="s">
        <v>67</v>
      </c>
      <c r="B66" s="41">
        <v>453</v>
      </c>
      <c r="C66" s="41">
        <v>945</v>
      </c>
      <c r="D66" s="41">
        <v>678</v>
      </c>
      <c r="E66" s="41">
        <v>54</v>
      </c>
      <c r="F66" s="41">
        <v>901</v>
      </c>
      <c r="G66" s="41">
        <v>3031</v>
      </c>
      <c r="I66" s="42">
        <v>540</v>
      </c>
      <c r="J66" s="42">
        <v>832</v>
      </c>
      <c r="K66" s="42">
        <v>578</v>
      </c>
      <c r="L66" s="42">
        <v>259</v>
      </c>
      <c r="M66" s="42">
        <v>793</v>
      </c>
      <c r="N66" s="42">
        <v>3002</v>
      </c>
      <c r="P66" s="43">
        <v>1564</v>
      </c>
      <c r="Q66" s="43">
        <v>2226</v>
      </c>
      <c r="R66" s="43">
        <v>1486</v>
      </c>
      <c r="S66" s="43">
        <v>2171</v>
      </c>
      <c r="T66" s="43">
        <v>1164</v>
      </c>
      <c r="U66" s="43">
        <v>8611</v>
      </c>
      <c r="W66" s="43">
        <v>1533</v>
      </c>
      <c r="X66" s="43">
        <v>1567</v>
      </c>
      <c r="Y66" s="43">
        <v>1190</v>
      </c>
      <c r="Z66" s="43">
        <v>1514</v>
      </c>
      <c r="AA66" s="43">
        <v>951</v>
      </c>
      <c r="AB66" s="43">
        <v>6755</v>
      </c>
      <c r="AE66" s="42">
        <v>3097</v>
      </c>
      <c r="AF66" s="42">
        <v>3793</v>
      </c>
      <c r="AG66" s="42">
        <v>2676</v>
      </c>
      <c r="AH66" s="42">
        <v>3685</v>
      </c>
      <c r="AI66" s="42">
        <v>2115</v>
      </c>
      <c r="AJ66" s="42">
        <v>15366</v>
      </c>
      <c r="AK66">
        <v>4327472</v>
      </c>
      <c r="AL66" s="43">
        <v>0</v>
      </c>
      <c r="AM66" s="43">
        <v>0</v>
      </c>
      <c r="AN66" s="43">
        <v>0</v>
      </c>
      <c r="AO66" s="43">
        <v>0</v>
      </c>
      <c r="AP66" s="43">
        <v>0</v>
      </c>
      <c r="AQ66" s="43">
        <v>0</v>
      </c>
    </row>
    <row r="67" spans="1:43" x14ac:dyDescent="0.2">
      <c r="A67" s="44" t="s">
        <v>68</v>
      </c>
      <c r="B67" s="41">
        <v>151</v>
      </c>
      <c r="C67" s="41">
        <v>422</v>
      </c>
      <c r="D67" s="41">
        <v>237</v>
      </c>
      <c r="E67" s="41">
        <v>21</v>
      </c>
      <c r="F67" s="41">
        <v>524</v>
      </c>
      <c r="G67" s="41">
        <v>1355</v>
      </c>
      <c r="I67" s="42">
        <v>184</v>
      </c>
      <c r="J67" s="42">
        <v>435</v>
      </c>
      <c r="K67" s="42">
        <v>167</v>
      </c>
      <c r="L67" s="42">
        <v>56</v>
      </c>
      <c r="M67" s="42">
        <v>526</v>
      </c>
      <c r="N67" s="42">
        <v>1368</v>
      </c>
      <c r="P67" s="43">
        <v>499</v>
      </c>
      <c r="Q67" s="43">
        <v>801</v>
      </c>
      <c r="R67" s="43">
        <v>480</v>
      </c>
      <c r="S67" s="43">
        <v>504</v>
      </c>
      <c r="T67" s="43">
        <v>631</v>
      </c>
      <c r="U67" s="43">
        <v>2915</v>
      </c>
      <c r="W67" s="43">
        <v>508</v>
      </c>
      <c r="X67" s="43">
        <v>687</v>
      </c>
      <c r="Y67" s="43">
        <v>377</v>
      </c>
      <c r="Z67" s="43">
        <v>436</v>
      </c>
      <c r="AA67" s="43">
        <v>580</v>
      </c>
      <c r="AB67" s="43">
        <v>2588</v>
      </c>
      <c r="AE67" s="42">
        <v>1007</v>
      </c>
      <c r="AF67" s="42">
        <v>1488</v>
      </c>
      <c r="AG67" s="42">
        <v>857</v>
      </c>
      <c r="AH67" s="42">
        <v>940</v>
      </c>
      <c r="AI67" s="42">
        <v>1211</v>
      </c>
      <c r="AJ67" s="42">
        <v>5503</v>
      </c>
      <c r="AK67">
        <v>1429232</v>
      </c>
      <c r="AL67" s="43">
        <v>0</v>
      </c>
      <c r="AM67" s="43">
        <v>0</v>
      </c>
      <c r="AN67" s="43">
        <v>0</v>
      </c>
      <c r="AO67" s="43">
        <v>0</v>
      </c>
      <c r="AP67" s="43">
        <v>0</v>
      </c>
      <c r="AQ67" s="43">
        <v>0</v>
      </c>
    </row>
    <row r="68" spans="1:43" x14ac:dyDescent="0.2">
      <c r="A68" s="44" t="s">
        <v>69</v>
      </c>
      <c r="B68" s="41">
        <v>481</v>
      </c>
      <c r="C68" s="41">
        <v>995</v>
      </c>
      <c r="D68" s="41">
        <v>719</v>
      </c>
      <c r="E68" s="41">
        <v>18</v>
      </c>
      <c r="F68" s="41">
        <v>996</v>
      </c>
      <c r="G68" s="41">
        <v>3209</v>
      </c>
      <c r="I68" s="42">
        <v>465</v>
      </c>
      <c r="J68" s="42">
        <v>718</v>
      </c>
      <c r="K68" s="42">
        <v>531</v>
      </c>
      <c r="L68" s="42">
        <v>161</v>
      </c>
      <c r="M68" s="42">
        <v>671</v>
      </c>
      <c r="N68" s="42">
        <v>2546</v>
      </c>
      <c r="P68" s="43">
        <v>1296</v>
      </c>
      <c r="Q68" s="43">
        <v>1958</v>
      </c>
      <c r="R68" s="43">
        <v>1408</v>
      </c>
      <c r="S68" s="43">
        <v>1133</v>
      </c>
      <c r="T68" s="43">
        <v>1241</v>
      </c>
      <c r="U68" s="43">
        <v>7036</v>
      </c>
      <c r="W68" s="43">
        <v>1366</v>
      </c>
      <c r="X68" s="43">
        <v>1277</v>
      </c>
      <c r="Y68" s="43">
        <v>1044</v>
      </c>
      <c r="Z68" s="43">
        <v>936</v>
      </c>
      <c r="AA68" s="43">
        <v>784</v>
      </c>
      <c r="AB68" s="43">
        <v>5407</v>
      </c>
      <c r="AE68" s="42">
        <v>2662</v>
      </c>
      <c r="AF68" s="42">
        <v>3235</v>
      </c>
      <c r="AG68" s="42">
        <v>2452</v>
      </c>
      <c r="AH68" s="42">
        <v>2069</v>
      </c>
      <c r="AI68" s="42">
        <v>2025</v>
      </c>
      <c r="AJ68" s="42">
        <v>12443</v>
      </c>
      <c r="AK68">
        <v>3497274</v>
      </c>
      <c r="AL68" s="43">
        <v>0</v>
      </c>
      <c r="AM68" s="43">
        <v>0</v>
      </c>
      <c r="AN68" s="43">
        <v>0</v>
      </c>
      <c r="AO68" s="43">
        <v>0</v>
      </c>
      <c r="AP68" s="43">
        <v>0</v>
      </c>
      <c r="AQ68" s="43">
        <v>0</v>
      </c>
    </row>
    <row r="69" spans="1:43" x14ac:dyDescent="0.2">
      <c r="A69" s="44" t="s">
        <v>70</v>
      </c>
      <c r="B69" s="41">
        <v>181</v>
      </c>
      <c r="C69" s="41">
        <v>433</v>
      </c>
      <c r="D69" s="41">
        <v>193</v>
      </c>
      <c r="E69" s="41">
        <v>7</v>
      </c>
      <c r="F69" s="41">
        <v>602</v>
      </c>
      <c r="G69" s="41">
        <v>1416</v>
      </c>
      <c r="I69" s="42">
        <v>148</v>
      </c>
      <c r="J69" s="42">
        <v>302</v>
      </c>
      <c r="K69" s="42">
        <v>97</v>
      </c>
      <c r="L69" s="42">
        <v>48</v>
      </c>
      <c r="M69" s="42">
        <v>444</v>
      </c>
      <c r="N69" s="42">
        <v>1039</v>
      </c>
      <c r="P69" s="43">
        <v>600</v>
      </c>
      <c r="Q69" s="43">
        <v>831</v>
      </c>
      <c r="R69" s="43">
        <v>394</v>
      </c>
      <c r="S69" s="43">
        <v>453</v>
      </c>
      <c r="T69" s="43">
        <v>732</v>
      </c>
      <c r="U69" s="43">
        <v>3010</v>
      </c>
      <c r="W69" s="43">
        <v>489</v>
      </c>
      <c r="X69" s="43">
        <v>544</v>
      </c>
      <c r="Y69" s="43">
        <v>257</v>
      </c>
      <c r="Z69" s="43">
        <v>394</v>
      </c>
      <c r="AA69" s="43">
        <v>515</v>
      </c>
      <c r="AB69" s="43">
        <v>2199</v>
      </c>
      <c r="AE69" s="42">
        <v>1089</v>
      </c>
      <c r="AF69" s="42">
        <v>1375</v>
      </c>
      <c r="AG69" s="42">
        <v>651</v>
      </c>
      <c r="AH69" s="42">
        <v>847</v>
      </c>
      <c r="AI69" s="42">
        <v>1247</v>
      </c>
      <c r="AJ69" s="42">
        <v>5209</v>
      </c>
      <c r="AK69">
        <v>1612076</v>
      </c>
      <c r="AL69" s="43">
        <v>0</v>
      </c>
      <c r="AM69" s="43">
        <v>0</v>
      </c>
      <c r="AN69" s="43">
        <v>0</v>
      </c>
      <c r="AO69" s="43">
        <v>0</v>
      </c>
      <c r="AP69" s="43">
        <v>0</v>
      </c>
      <c r="AQ69" s="43">
        <v>0</v>
      </c>
    </row>
    <row r="70" spans="1:43" x14ac:dyDescent="0.2">
      <c r="A70" s="44" t="s">
        <v>71</v>
      </c>
      <c r="B70" s="41">
        <v>81</v>
      </c>
      <c r="C70" s="41">
        <v>158</v>
      </c>
      <c r="D70" s="41">
        <v>54</v>
      </c>
      <c r="E70" s="41">
        <v>3</v>
      </c>
      <c r="F70" s="41">
        <v>225</v>
      </c>
      <c r="G70" s="41">
        <v>521</v>
      </c>
      <c r="I70" s="42">
        <v>60</v>
      </c>
      <c r="J70" s="42">
        <v>104</v>
      </c>
      <c r="K70" s="42">
        <v>46</v>
      </c>
      <c r="L70" s="42">
        <v>13</v>
      </c>
      <c r="M70" s="42">
        <v>168</v>
      </c>
      <c r="N70" s="42">
        <v>391</v>
      </c>
      <c r="P70" s="43">
        <v>194</v>
      </c>
      <c r="Q70" s="43">
        <v>325</v>
      </c>
      <c r="R70" s="43">
        <v>111</v>
      </c>
      <c r="S70" s="43">
        <v>188</v>
      </c>
      <c r="T70" s="43">
        <v>245</v>
      </c>
      <c r="U70" s="43">
        <v>1063</v>
      </c>
      <c r="W70" s="43">
        <v>173</v>
      </c>
      <c r="X70" s="43">
        <v>223</v>
      </c>
      <c r="Y70" s="43">
        <v>89</v>
      </c>
      <c r="Z70" s="43">
        <v>110</v>
      </c>
      <c r="AA70" s="43">
        <v>179</v>
      </c>
      <c r="AB70" s="43">
        <v>774</v>
      </c>
      <c r="AE70" s="42">
        <v>367</v>
      </c>
      <c r="AF70" s="42">
        <v>548</v>
      </c>
      <c r="AG70" s="42">
        <v>200</v>
      </c>
      <c r="AH70" s="42">
        <v>298</v>
      </c>
      <c r="AI70" s="42">
        <v>424</v>
      </c>
      <c r="AJ70" s="42">
        <v>1837</v>
      </c>
      <c r="AK70">
        <v>539985</v>
      </c>
      <c r="AL70" s="43">
        <v>0</v>
      </c>
      <c r="AM70" s="43">
        <v>0</v>
      </c>
      <c r="AN70" s="43">
        <v>0</v>
      </c>
      <c r="AO70" s="43">
        <v>0</v>
      </c>
      <c r="AP70" s="43">
        <v>0</v>
      </c>
      <c r="AQ70" s="43">
        <v>0</v>
      </c>
    </row>
    <row r="71" spans="1:43" x14ac:dyDescent="0.2">
      <c r="A71" s="40" t="s">
        <v>7</v>
      </c>
      <c r="B71" s="41">
        <v>2270</v>
      </c>
      <c r="C71" s="41">
        <v>5501</v>
      </c>
      <c r="D71" s="41">
        <v>3381</v>
      </c>
      <c r="E71" s="41">
        <v>173</v>
      </c>
      <c r="F71" s="41">
        <v>4834</v>
      </c>
      <c r="G71" s="41">
        <v>16159</v>
      </c>
      <c r="I71" s="42">
        <v>2097</v>
      </c>
      <c r="J71" s="42">
        <v>4959</v>
      </c>
      <c r="K71" s="42">
        <v>2525</v>
      </c>
      <c r="L71" s="42">
        <v>917</v>
      </c>
      <c r="M71" s="42">
        <v>3887</v>
      </c>
      <c r="N71" s="42">
        <v>14385</v>
      </c>
      <c r="P71" s="43">
        <v>6511</v>
      </c>
      <c r="Q71" s="43">
        <v>10236</v>
      </c>
      <c r="R71" s="43">
        <v>6730</v>
      </c>
      <c r="S71" s="43">
        <v>6432</v>
      </c>
      <c r="T71" s="43">
        <v>5865</v>
      </c>
      <c r="U71" s="43">
        <v>35774</v>
      </c>
      <c r="W71" s="43">
        <v>5846</v>
      </c>
      <c r="X71" s="43">
        <v>9147</v>
      </c>
      <c r="Y71" s="43">
        <v>4941</v>
      </c>
      <c r="Z71" s="43">
        <v>5444</v>
      </c>
      <c r="AA71" s="43">
        <v>4513</v>
      </c>
      <c r="AB71" s="43">
        <v>29891</v>
      </c>
      <c r="AE71" s="42">
        <v>12357</v>
      </c>
      <c r="AF71" s="42">
        <v>19383</v>
      </c>
      <c r="AG71" s="42">
        <v>11671</v>
      </c>
      <c r="AH71" s="42">
        <v>11876</v>
      </c>
      <c r="AI71" s="42">
        <v>10378</v>
      </c>
      <c r="AJ71" s="42">
        <v>65665</v>
      </c>
      <c r="AK71">
        <v>19312169</v>
      </c>
      <c r="AL71" s="43">
        <v>0</v>
      </c>
      <c r="AM71" s="43">
        <v>0</v>
      </c>
      <c r="AN71" s="43">
        <v>0</v>
      </c>
      <c r="AO71" s="43">
        <v>0</v>
      </c>
      <c r="AP71" s="43">
        <v>0</v>
      </c>
      <c r="AQ71" s="43">
        <v>0</v>
      </c>
    </row>
    <row r="72" spans="1:43" x14ac:dyDescent="0.2">
      <c r="A72" s="44" t="s">
        <v>72</v>
      </c>
      <c r="B72" s="41">
        <v>33</v>
      </c>
      <c r="C72" s="41">
        <v>115</v>
      </c>
      <c r="D72" s="41">
        <v>71</v>
      </c>
      <c r="E72" s="41">
        <v>1</v>
      </c>
      <c r="F72" s="41">
        <v>64</v>
      </c>
      <c r="G72" s="41">
        <v>284</v>
      </c>
      <c r="I72" s="42">
        <v>43</v>
      </c>
      <c r="J72" s="42">
        <v>126</v>
      </c>
      <c r="K72" s="42">
        <v>91</v>
      </c>
      <c r="L72" s="42">
        <v>10</v>
      </c>
      <c r="M72" s="42">
        <v>63</v>
      </c>
      <c r="N72" s="42">
        <v>333</v>
      </c>
      <c r="P72" s="43">
        <v>119</v>
      </c>
      <c r="Q72" s="43">
        <v>212</v>
      </c>
      <c r="R72" s="43">
        <v>145</v>
      </c>
      <c r="S72" s="43">
        <v>59</v>
      </c>
      <c r="T72" s="43">
        <v>86</v>
      </c>
      <c r="U72" s="43">
        <v>621</v>
      </c>
      <c r="W72" s="43">
        <v>115</v>
      </c>
      <c r="X72" s="43">
        <v>185</v>
      </c>
      <c r="Y72" s="43">
        <v>112</v>
      </c>
      <c r="Z72" s="43">
        <v>53</v>
      </c>
      <c r="AA72" s="43">
        <v>71</v>
      </c>
      <c r="AB72" s="43">
        <v>536</v>
      </c>
      <c r="AE72" s="42">
        <v>234</v>
      </c>
      <c r="AF72" s="42">
        <v>397</v>
      </c>
      <c r="AG72" s="42">
        <v>257</v>
      </c>
      <c r="AH72" s="42">
        <v>112</v>
      </c>
      <c r="AI72" s="42">
        <v>157</v>
      </c>
      <c r="AJ72" s="42">
        <v>1157</v>
      </c>
      <c r="AK72">
        <v>213703</v>
      </c>
      <c r="AL72" s="43">
        <v>0</v>
      </c>
      <c r="AM72" s="43">
        <v>0</v>
      </c>
      <c r="AN72" s="43">
        <v>0</v>
      </c>
      <c r="AO72" s="43">
        <v>0</v>
      </c>
      <c r="AP72" s="43">
        <v>0</v>
      </c>
      <c r="AQ72" s="43">
        <v>0</v>
      </c>
    </row>
    <row r="73" spans="1:43" x14ac:dyDescent="0.2">
      <c r="A73" s="44" t="s">
        <v>73</v>
      </c>
      <c r="B73" s="41">
        <v>66</v>
      </c>
      <c r="C73" s="41">
        <v>218</v>
      </c>
      <c r="D73" s="41">
        <v>102</v>
      </c>
      <c r="E73" s="41">
        <v>11</v>
      </c>
      <c r="F73" s="41">
        <v>167</v>
      </c>
      <c r="G73" s="41">
        <v>564</v>
      </c>
      <c r="I73" s="42">
        <v>91</v>
      </c>
      <c r="J73" s="42">
        <v>180</v>
      </c>
      <c r="K73" s="42">
        <v>94</v>
      </c>
      <c r="L73" s="42">
        <v>25</v>
      </c>
      <c r="M73" s="42">
        <v>161</v>
      </c>
      <c r="N73" s="42">
        <v>551</v>
      </c>
      <c r="P73" s="43">
        <v>171</v>
      </c>
      <c r="Q73" s="43">
        <v>357</v>
      </c>
      <c r="R73" s="43">
        <v>203</v>
      </c>
      <c r="S73" s="43">
        <v>208</v>
      </c>
      <c r="T73" s="43">
        <v>203</v>
      </c>
      <c r="U73" s="43">
        <v>1142</v>
      </c>
      <c r="W73" s="43">
        <v>201</v>
      </c>
      <c r="X73" s="43">
        <v>292</v>
      </c>
      <c r="Y73" s="43">
        <v>176</v>
      </c>
      <c r="Z73" s="43">
        <v>174</v>
      </c>
      <c r="AA73" s="43">
        <v>181</v>
      </c>
      <c r="AB73" s="43">
        <v>1024</v>
      </c>
      <c r="AE73" s="42">
        <v>372</v>
      </c>
      <c r="AF73" s="42">
        <v>649</v>
      </c>
      <c r="AG73" s="42">
        <v>379</v>
      </c>
      <c r="AH73" s="42">
        <v>382</v>
      </c>
      <c r="AI73" s="42">
        <v>384</v>
      </c>
      <c r="AJ73" s="42">
        <v>2166</v>
      </c>
      <c r="AK73">
        <v>978495</v>
      </c>
      <c r="AL73" s="43">
        <v>0</v>
      </c>
      <c r="AM73" s="43">
        <v>0</v>
      </c>
      <c r="AN73" s="43">
        <v>0</v>
      </c>
      <c r="AO73" s="43">
        <v>0</v>
      </c>
      <c r="AP73" s="43">
        <v>0</v>
      </c>
      <c r="AQ73" s="43">
        <v>0</v>
      </c>
    </row>
    <row r="74" spans="1:43" x14ac:dyDescent="0.2">
      <c r="A74" s="44" t="s">
        <v>74</v>
      </c>
      <c r="B74" s="41">
        <v>12</v>
      </c>
      <c r="C74" s="41">
        <v>28</v>
      </c>
      <c r="D74" s="41">
        <v>13</v>
      </c>
      <c r="E74" s="41">
        <v>1</v>
      </c>
      <c r="F74" s="41">
        <v>36</v>
      </c>
      <c r="G74" s="41">
        <v>90</v>
      </c>
      <c r="I74" s="42">
        <v>18</v>
      </c>
      <c r="J74" s="42">
        <v>36</v>
      </c>
      <c r="K74" s="42">
        <v>8</v>
      </c>
      <c r="L74" s="42">
        <v>7</v>
      </c>
      <c r="M74" s="42">
        <v>40</v>
      </c>
      <c r="N74" s="42">
        <v>109</v>
      </c>
      <c r="P74" s="43">
        <v>39</v>
      </c>
      <c r="Q74" s="43">
        <v>68</v>
      </c>
      <c r="R74" s="43">
        <v>30</v>
      </c>
      <c r="S74" s="43">
        <v>49</v>
      </c>
      <c r="T74" s="43">
        <v>50</v>
      </c>
      <c r="U74" s="43">
        <v>236</v>
      </c>
      <c r="W74" s="43">
        <v>31</v>
      </c>
      <c r="X74" s="43">
        <v>65</v>
      </c>
      <c r="Y74" s="43">
        <v>14</v>
      </c>
      <c r="Z74" s="43">
        <v>33</v>
      </c>
      <c r="AA74" s="43">
        <v>41</v>
      </c>
      <c r="AB74" s="43">
        <v>184</v>
      </c>
      <c r="AE74" s="42">
        <v>70</v>
      </c>
      <c r="AF74" s="42">
        <v>133</v>
      </c>
      <c r="AG74" s="42">
        <v>44</v>
      </c>
      <c r="AH74" s="42">
        <v>82</v>
      </c>
      <c r="AI74" s="42">
        <v>91</v>
      </c>
      <c r="AJ74" s="42">
        <v>420</v>
      </c>
      <c r="AK74">
        <v>313777</v>
      </c>
      <c r="AL74" s="43">
        <v>0</v>
      </c>
      <c r="AM74" s="43">
        <v>0</v>
      </c>
      <c r="AN74" s="43">
        <v>0</v>
      </c>
      <c r="AO74" s="43">
        <v>0</v>
      </c>
      <c r="AP74" s="43">
        <v>0</v>
      </c>
      <c r="AQ74" s="43">
        <v>0</v>
      </c>
    </row>
    <row r="75" spans="1:43" x14ac:dyDescent="0.2">
      <c r="A75" s="44" t="s">
        <v>75</v>
      </c>
      <c r="B75" s="41">
        <v>64</v>
      </c>
      <c r="C75" s="41">
        <v>261</v>
      </c>
      <c r="D75" s="41">
        <v>143</v>
      </c>
      <c r="E75" s="41">
        <v>10</v>
      </c>
      <c r="F75" s="41">
        <v>116</v>
      </c>
      <c r="G75" s="41">
        <v>594</v>
      </c>
      <c r="I75" s="42">
        <v>43</v>
      </c>
      <c r="J75" s="42">
        <v>89</v>
      </c>
      <c r="K75" s="42">
        <v>46</v>
      </c>
      <c r="L75" s="42">
        <v>19</v>
      </c>
      <c r="M75" s="42">
        <v>57</v>
      </c>
      <c r="N75" s="42">
        <v>254</v>
      </c>
      <c r="P75" s="43">
        <v>197</v>
      </c>
      <c r="Q75" s="43">
        <v>373</v>
      </c>
      <c r="R75" s="43">
        <v>209</v>
      </c>
      <c r="S75" s="43">
        <v>194</v>
      </c>
      <c r="T75" s="43">
        <v>139</v>
      </c>
      <c r="U75" s="43">
        <v>1112</v>
      </c>
      <c r="W75" s="43">
        <v>139</v>
      </c>
      <c r="X75" s="43">
        <v>154</v>
      </c>
      <c r="Y75" s="43">
        <v>110</v>
      </c>
      <c r="Z75" s="43">
        <v>121</v>
      </c>
      <c r="AA75" s="43">
        <v>78</v>
      </c>
      <c r="AB75" s="43">
        <v>602</v>
      </c>
      <c r="AE75" s="42">
        <v>336</v>
      </c>
      <c r="AF75" s="42">
        <v>527</v>
      </c>
      <c r="AG75" s="42">
        <v>319</v>
      </c>
      <c r="AH75" s="42">
        <v>315</v>
      </c>
      <c r="AI75" s="42">
        <v>217</v>
      </c>
      <c r="AJ75" s="42">
        <v>1714</v>
      </c>
      <c r="AK75">
        <v>535796</v>
      </c>
      <c r="AL75" s="43">
        <v>0</v>
      </c>
      <c r="AM75" s="43">
        <v>0</v>
      </c>
      <c r="AN75" s="43">
        <v>0</v>
      </c>
      <c r="AO75" s="43">
        <v>0</v>
      </c>
      <c r="AP75" s="43">
        <v>0</v>
      </c>
      <c r="AQ75" s="43">
        <v>0</v>
      </c>
    </row>
    <row r="76" spans="1:43" x14ac:dyDescent="0.2">
      <c r="A76" s="44" t="s">
        <v>76</v>
      </c>
      <c r="B76" s="41">
        <v>350</v>
      </c>
      <c r="C76" s="41">
        <v>790</v>
      </c>
      <c r="D76" s="41">
        <v>599</v>
      </c>
      <c r="E76" s="41">
        <v>22</v>
      </c>
      <c r="F76" s="41">
        <v>596</v>
      </c>
      <c r="G76" s="41">
        <v>2357</v>
      </c>
      <c r="I76" s="42">
        <v>275</v>
      </c>
      <c r="J76" s="42">
        <v>729</v>
      </c>
      <c r="K76" s="42">
        <v>429</v>
      </c>
      <c r="L76" s="42">
        <v>89</v>
      </c>
      <c r="M76" s="42">
        <v>464</v>
      </c>
      <c r="N76" s="42">
        <v>1986</v>
      </c>
      <c r="P76" s="43">
        <v>774</v>
      </c>
      <c r="Q76" s="43">
        <v>1282</v>
      </c>
      <c r="R76" s="43">
        <v>1085</v>
      </c>
      <c r="S76" s="43">
        <v>687</v>
      </c>
      <c r="T76" s="43">
        <v>711</v>
      </c>
      <c r="U76" s="43">
        <v>4539</v>
      </c>
      <c r="W76" s="43">
        <v>767</v>
      </c>
      <c r="X76" s="43">
        <v>1271</v>
      </c>
      <c r="Y76" s="43">
        <v>763</v>
      </c>
      <c r="Z76" s="43">
        <v>524</v>
      </c>
      <c r="AA76" s="43">
        <v>522</v>
      </c>
      <c r="AB76" s="43">
        <v>3847</v>
      </c>
      <c r="AE76" s="42">
        <v>1541</v>
      </c>
      <c r="AF76" s="42">
        <v>2553</v>
      </c>
      <c r="AG76" s="42">
        <v>1848</v>
      </c>
      <c r="AH76" s="42">
        <v>1211</v>
      </c>
      <c r="AI76" s="42">
        <v>1233</v>
      </c>
      <c r="AJ76" s="42">
        <v>8386</v>
      </c>
      <c r="AK76">
        <v>2384812</v>
      </c>
      <c r="AL76" s="43">
        <v>0</v>
      </c>
      <c r="AM76" s="43">
        <v>0</v>
      </c>
      <c r="AN76" s="43">
        <v>0</v>
      </c>
      <c r="AO76" s="43">
        <v>0</v>
      </c>
      <c r="AP76" s="43">
        <v>0</v>
      </c>
      <c r="AQ76" s="43">
        <v>0</v>
      </c>
    </row>
    <row r="77" spans="1:43" x14ac:dyDescent="0.2">
      <c r="A77" s="44" t="s">
        <v>77</v>
      </c>
      <c r="B77" s="41">
        <v>226</v>
      </c>
      <c r="C77" s="41">
        <v>433</v>
      </c>
      <c r="D77" s="41">
        <v>231</v>
      </c>
      <c r="E77" s="41">
        <v>16</v>
      </c>
      <c r="F77" s="41">
        <v>301</v>
      </c>
      <c r="G77" s="41">
        <v>1207</v>
      </c>
      <c r="I77" s="42">
        <v>172</v>
      </c>
      <c r="J77" s="42">
        <v>637</v>
      </c>
      <c r="K77" s="42">
        <v>154</v>
      </c>
      <c r="L77" s="42">
        <v>60</v>
      </c>
      <c r="M77" s="42">
        <v>246</v>
      </c>
      <c r="N77" s="42">
        <v>1269</v>
      </c>
      <c r="P77" s="43">
        <v>457</v>
      </c>
      <c r="Q77" s="43">
        <v>677</v>
      </c>
      <c r="R77" s="43">
        <v>573</v>
      </c>
      <c r="S77" s="43">
        <v>404</v>
      </c>
      <c r="T77" s="43">
        <v>398</v>
      </c>
      <c r="U77" s="43">
        <v>2509</v>
      </c>
      <c r="W77" s="43">
        <v>339</v>
      </c>
      <c r="X77" s="43">
        <v>994</v>
      </c>
      <c r="Y77" s="43">
        <v>261</v>
      </c>
      <c r="Z77" s="43">
        <v>337</v>
      </c>
      <c r="AA77" s="43">
        <v>288</v>
      </c>
      <c r="AB77" s="43">
        <v>2219</v>
      </c>
      <c r="AE77" s="42">
        <v>796</v>
      </c>
      <c r="AF77" s="42">
        <v>1671</v>
      </c>
      <c r="AG77" s="42">
        <v>834</v>
      </c>
      <c r="AH77" s="42">
        <v>741</v>
      </c>
      <c r="AI77" s="42">
        <v>686</v>
      </c>
      <c r="AJ77" s="42">
        <v>4728</v>
      </c>
      <c r="AK77">
        <v>1087452</v>
      </c>
      <c r="AL77" s="43">
        <v>0</v>
      </c>
      <c r="AM77" s="43">
        <v>0</v>
      </c>
      <c r="AN77" s="43">
        <v>0</v>
      </c>
      <c r="AO77" s="43">
        <v>0</v>
      </c>
      <c r="AP77" s="43">
        <v>0</v>
      </c>
      <c r="AQ77" s="43">
        <v>0</v>
      </c>
    </row>
    <row r="78" spans="1:43" x14ac:dyDescent="0.2">
      <c r="A78" s="44" t="s">
        <v>78</v>
      </c>
      <c r="B78" s="41">
        <v>313</v>
      </c>
      <c r="C78" s="41">
        <v>597</v>
      </c>
      <c r="D78" s="41">
        <v>310</v>
      </c>
      <c r="E78" s="41">
        <v>11</v>
      </c>
      <c r="F78" s="41">
        <v>601</v>
      </c>
      <c r="G78" s="41">
        <v>1832</v>
      </c>
      <c r="I78" s="42">
        <v>291</v>
      </c>
      <c r="J78" s="42">
        <v>482</v>
      </c>
      <c r="K78" s="42">
        <v>245</v>
      </c>
      <c r="L78" s="42">
        <v>112</v>
      </c>
      <c r="M78" s="42">
        <v>482</v>
      </c>
      <c r="N78" s="42">
        <v>1612</v>
      </c>
      <c r="P78" s="43">
        <v>942</v>
      </c>
      <c r="Q78" s="43">
        <v>1188</v>
      </c>
      <c r="R78" s="43">
        <v>683</v>
      </c>
      <c r="S78" s="43">
        <v>960</v>
      </c>
      <c r="T78" s="43">
        <v>724</v>
      </c>
      <c r="U78" s="43">
        <v>4497</v>
      </c>
      <c r="W78" s="43">
        <v>830</v>
      </c>
      <c r="X78" s="43">
        <v>957</v>
      </c>
      <c r="Y78" s="43">
        <v>553</v>
      </c>
      <c r="Z78" s="43">
        <v>710</v>
      </c>
      <c r="AA78" s="43">
        <v>568</v>
      </c>
      <c r="AB78" s="43">
        <v>3618</v>
      </c>
      <c r="AE78" s="42">
        <v>1772</v>
      </c>
      <c r="AF78" s="42">
        <v>2145</v>
      </c>
      <c r="AG78" s="42">
        <v>1236</v>
      </c>
      <c r="AH78" s="42">
        <v>1670</v>
      </c>
      <c r="AI78" s="42">
        <v>1292</v>
      </c>
      <c r="AJ78" s="42">
        <v>8115</v>
      </c>
      <c r="AK78">
        <v>2858773</v>
      </c>
      <c r="AL78" s="43">
        <v>0</v>
      </c>
      <c r="AM78" s="43">
        <v>0</v>
      </c>
      <c r="AN78" s="43">
        <v>0</v>
      </c>
      <c r="AO78" s="43">
        <v>0</v>
      </c>
      <c r="AP78" s="43">
        <v>0</v>
      </c>
      <c r="AQ78" s="43">
        <v>0</v>
      </c>
    </row>
    <row r="79" spans="1:43" x14ac:dyDescent="0.2">
      <c r="A79" s="44" t="s">
        <v>79</v>
      </c>
      <c r="B79" s="41">
        <v>290</v>
      </c>
      <c r="C79" s="41">
        <v>705</v>
      </c>
      <c r="D79" s="41">
        <v>370</v>
      </c>
      <c r="E79" s="41">
        <v>15</v>
      </c>
      <c r="F79" s="41">
        <v>645</v>
      </c>
      <c r="G79" s="41">
        <v>2025</v>
      </c>
      <c r="I79" s="42">
        <v>291</v>
      </c>
      <c r="J79" s="42">
        <v>621</v>
      </c>
      <c r="K79" s="42">
        <v>311</v>
      </c>
      <c r="L79" s="42">
        <v>94</v>
      </c>
      <c r="M79" s="42">
        <v>522</v>
      </c>
      <c r="N79" s="42">
        <v>1839</v>
      </c>
      <c r="P79" s="43">
        <v>927</v>
      </c>
      <c r="Q79" s="43">
        <v>1436</v>
      </c>
      <c r="R79" s="43">
        <v>846</v>
      </c>
      <c r="S79" s="43">
        <v>868</v>
      </c>
      <c r="T79" s="43">
        <v>780</v>
      </c>
      <c r="U79" s="43">
        <v>4857</v>
      </c>
      <c r="W79" s="43">
        <v>829</v>
      </c>
      <c r="X79" s="43">
        <v>1228</v>
      </c>
      <c r="Y79" s="43">
        <v>687</v>
      </c>
      <c r="Z79" s="43">
        <v>782</v>
      </c>
      <c r="AA79" s="43">
        <v>600</v>
      </c>
      <c r="AB79" s="43">
        <v>4126</v>
      </c>
      <c r="AE79" s="42">
        <v>1756</v>
      </c>
      <c r="AF79" s="42">
        <v>2664</v>
      </c>
      <c r="AG79" s="42">
        <v>1533</v>
      </c>
      <c r="AH79" s="42">
        <v>1650</v>
      </c>
      <c r="AI79" s="42">
        <v>1380</v>
      </c>
      <c r="AJ79" s="42">
        <v>8983</v>
      </c>
      <c r="AK79">
        <v>2414913</v>
      </c>
      <c r="AL79" s="43">
        <v>0</v>
      </c>
      <c r="AM79" s="43">
        <v>0</v>
      </c>
      <c r="AN79" s="43">
        <v>0</v>
      </c>
      <c r="AO79" s="43">
        <v>0</v>
      </c>
      <c r="AP79" s="43">
        <v>0</v>
      </c>
      <c r="AQ79" s="43">
        <v>0</v>
      </c>
    </row>
    <row r="80" spans="1:43" x14ac:dyDescent="0.2">
      <c r="A80" s="44" t="s">
        <v>80</v>
      </c>
      <c r="B80" s="41">
        <v>217</v>
      </c>
      <c r="C80" s="41">
        <v>407</v>
      </c>
      <c r="D80" s="41">
        <v>241</v>
      </c>
      <c r="E80" s="41">
        <v>24</v>
      </c>
      <c r="F80" s="41">
        <v>631</v>
      </c>
      <c r="G80" s="41">
        <v>1520</v>
      </c>
      <c r="I80" s="42">
        <v>222</v>
      </c>
      <c r="J80" s="42">
        <v>379</v>
      </c>
      <c r="K80" s="42">
        <v>200</v>
      </c>
      <c r="L80" s="42">
        <v>93</v>
      </c>
      <c r="M80" s="42">
        <v>514</v>
      </c>
      <c r="N80" s="42">
        <v>1408</v>
      </c>
      <c r="P80" s="43">
        <v>640</v>
      </c>
      <c r="Q80" s="43">
        <v>817</v>
      </c>
      <c r="R80" s="43">
        <v>543</v>
      </c>
      <c r="S80" s="43">
        <v>792</v>
      </c>
      <c r="T80" s="43">
        <v>726</v>
      </c>
      <c r="U80" s="43">
        <v>3518</v>
      </c>
      <c r="W80" s="43">
        <v>540</v>
      </c>
      <c r="X80" s="43">
        <v>753</v>
      </c>
      <c r="Y80" s="43">
        <v>460</v>
      </c>
      <c r="Z80" s="43">
        <v>640</v>
      </c>
      <c r="AA80" s="43">
        <v>584</v>
      </c>
      <c r="AB80" s="43">
        <v>2977</v>
      </c>
      <c r="AE80" s="42">
        <v>1180</v>
      </c>
      <c r="AF80" s="42">
        <v>1570</v>
      </c>
      <c r="AG80" s="42">
        <v>1003</v>
      </c>
      <c r="AH80" s="42">
        <v>1432</v>
      </c>
      <c r="AI80" s="42">
        <v>1310</v>
      </c>
      <c r="AJ80" s="42">
        <v>6495</v>
      </c>
      <c r="AK80">
        <v>2724990</v>
      </c>
      <c r="AL80" s="43">
        <v>0</v>
      </c>
      <c r="AM80" s="43">
        <v>0</v>
      </c>
      <c r="AN80" s="43">
        <v>0</v>
      </c>
      <c r="AO80" s="43">
        <v>0</v>
      </c>
      <c r="AP80" s="43">
        <v>0</v>
      </c>
      <c r="AQ80" s="43">
        <v>0</v>
      </c>
    </row>
    <row r="81" spans="1:43" x14ac:dyDescent="0.2">
      <c r="A81" s="44" t="s">
        <v>81</v>
      </c>
      <c r="B81" s="41">
        <v>313</v>
      </c>
      <c r="C81" s="41">
        <v>752</v>
      </c>
      <c r="D81" s="41">
        <v>547</v>
      </c>
      <c r="E81" s="41">
        <v>20</v>
      </c>
      <c r="F81" s="41">
        <v>693</v>
      </c>
      <c r="G81" s="41">
        <v>2325</v>
      </c>
      <c r="I81" s="42">
        <v>302</v>
      </c>
      <c r="J81" s="42">
        <v>637</v>
      </c>
      <c r="K81" s="42">
        <v>374</v>
      </c>
      <c r="L81" s="42">
        <v>130</v>
      </c>
      <c r="M81" s="42">
        <v>598</v>
      </c>
      <c r="N81" s="42">
        <v>2041</v>
      </c>
      <c r="P81" s="43">
        <v>1134</v>
      </c>
      <c r="Q81" s="43">
        <v>1674</v>
      </c>
      <c r="R81" s="43">
        <v>1206</v>
      </c>
      <c r="S81" s="43">
        <v>1099</v>
      </c>
      <c r="T81" s="43">
        <v>880</v>
      </c>
      <c r="U81" s="43">
        <v>5993</v>
      </c>
      <c r="W81" s="43">
        <v>1135</v>
      </c>
      <c r="X81" s="43">
        <v>1488</v>
      </c>
      <c r="Y81" s="43">
        <v>863</v>
      </c>
      <c r="Z81" s="43">
        <v>933</v>
      </c>
      <c r="AA81" s="43">
        <v>720</v>
      </c>
      <c r="AB81" s="43">
        <v>5139</v>
      </c>
      <c r="AE81" s="42">
        <v>2269</v>
      </c>
      <c r="AF81" s="42">
        <v>3162</v>
      </c>
      <c r="AG81" s="42">
        <v>2069</v>
      </c>
      <c r="AH81" s="42">
        <v>2032</v>
      </c>
      <c r="AI81" s="42">
        <v>1600</v>
      </c>
      <c r="AJ81" s="42">
        <v>11132</v>
      </c>
      <c r="AK81">
        <v>2746822</v>
      </c>
      <c r="AL81" s="43">
        <v>0</v>
      </c>
      <c r="AM81" s="43">
        <v>0</v>
      </c>
      <c r="AN81" s="43">
        <v>0</v>
      </c>
      <c r="AO81" s="43">
        <v>0</v>
      </c>
      <c r="AP81" s="43">
        <v>0</v>
      </c>
      <c r="AQ81" s="43">
        <v>0</v>
      </c>
    </row>
    <row r="82" spans="1:43" x14ac:dyDescent="0.2">
      <c r="A82" s="44" t="s">
        <v>82</v>
      </c>
      <c r="B82" s="41">
        <v>244</v>
      </c>
      <c r="C82" s="41">
        <v>899</v>
      </c>
      <c r="D82" s="41">
        <v>545</v>
      </c>
      <c r="E82" s="41">
        <v>34</v>
      </c>
      <c r="F82" s="41">
        <v>607</v>
      </c>
      <c r="G82" s="41">
        <v>2329</v>
      </c>
      <c r="I82" s="42">
        <v>213</v>
      </c>
      <c r="J82" s="42">
        <v>657</v>
      </c>
      <c r="K82" s="42">
        <v>413</v>
      </c>
      <c r="L82" s="42">
        <v>142</v>
      </c>
      <c r="M82" s="42">
        <v>451</v>
      </c>
      <c r="N82" s="42">
        <v>1876</v>
      </c>
      <c r="P82" s="43">
        <v>660</v>
      </c>
      <c r="Q82" s="43">
        <v>1398</v>
      </c>
      <c r="R82" s="43">
        <v>814</v>
      </c>
      <c r="S82" s="43">
        <v>783</v>
      </c>
      <c r="T82" s="43">
        <v>703</v>
      </c>
      <c r="U82" s="43">
        <v>4358</v>
      </c>
      <c r="W82" s="43">
        <v>550</v>
      </c>
      <c r="X82" s="43">
        <v>1036</v>
      </c>
      <c r="Y82" s="43">
        <v>626</v>
      </c>
      <c r="Z82" s="43">
        <v>664</v>
      </c>
      <c r="AA82" s="43">
        <v>537</v>
      </c>
      <c r="AB82" s="43">
        <v>3413</v>
      </c>
      <c r="AE82" s="42">
        <v>1210</v>
      </c>
      <c r="AF82" s="42">
        <v>2434</v>
      </c>
      <c r="AG82" s="42">
        <v>1440</v>
      </c>
      <c r="AH82" s="42">
        <v>1447</v>
      </c>
      <c r="AI82" s="42">
        <v>1240</v>
      </c>
      <c r="AJ82" s="42">
        <v>7771</v>
      </c>
      <c r="AK82">
        <v>1978183</v>
      </c>
      <c r="AL82" s="43">
        <v>0</v>
      </c>
      <c r="AM82" s="43">
        <v>0</v>
      </c>
      <c r="AN82" s="43">
        <v>0</v>
      </c>
      <c r="AO82" s="43">
        <v>0</v>
      </c>
      <c r="AP82" s="43">
        <v>0</v>
      </c>
      <c r="AQ82" s="43">
        <v>0</v>
      </c>
    </row>
    <row r="83" spans="1:43" x14ac:dyDescent="0.2">
      <c r="A83" s="44" t="s">
        <v>83</v>
      </c>
      <c r="B83" s="41">
        <v>142</v>
      </c>
      <c r="C83" s="41">
        <v>296</v>
      </c>
      <c r="D83" s="41">
        <v>209</v>
      </c>
      <c r="E83" s="41">
        <v>8</v>
      </c>
      <c r="F83" s="41">
        <v>377</v>
      </c>
      <c r="G83" s="41">
        <v>1032</v>
      </c>
      <c r="I83" s="42">
        <v>136</v>
      </c>
      <c r="J83" s="42">
        <v>386</v>
      </c>
      <c r="K83" s="42">
        <v>160</v>
      </c>
      <c r="L83" s="42">
        <v>136</v>
      </c>
      <c r="M83" s="42">
        <v>289</v>
      </c>
      <c r="N83" s="42">
        <v>1107</v>
      </c>
      <c r="P83" s="43">
        <v>451</v>
      </c>
      <c r="Q83" s="43">
        <v>754</v>
      </c>
      <c r="R83" s="43">
        <v>393</v>
      </c>
      <c r="S83" s="43">
        <v>329</v>
      </c>
      <c r="T83" s="43">
        <v>465</v>
      </c>
      <c r="U83" s="43">
        <v>2392</v>
      </c>
      <c r="W83" s="43">
        <v>370</v>
      </c>
      <c r="X83" s="43">
        <v>724</v>
      </c>
      <c r="Y83" s="43">
        <v>316</v>
      </c>
      <c r="Z83" s="43">
        <v>473</v>
      </c>
      <c r="AA83" s="43">
        <v>323</v>
      </c>
      <c r="AB83" s="43">
        <v>2206</v>
      </c>
      <c r="AE83" s="42">
        <v>821</v>
      </c>
      <c r="AF83" s="42">
        <v>1478</v>
      </c>
      <c r="AG83" s="42">
        <v>709</v>
      </c>
      <c r="AH83" s="42">
        <v>802</v>
      </c>
      <c r="AI83" s="42">
        <v>788</v>
      </c>
      <c r="AJ83" s="42">
        <v>4598</v>
      </c>
      <c r="AK83">
        <v>1074453</v>
      </c>
      <c r="AL83" s="43">
        <v>0</v>
      </c>
      <c r="AM83" s="43">
        <v>0</v>
      </c>
      <c r="AN83" s="43">
        <v>0</v>
      </c>
      <c r="AO83" s="43">
        <v>0</v>
      </c>
      <c r="AP83" s="43">
        <v>0</v>
      </c>
      <c r="AQ83" s="43">
        <v>0</v>
      </c>
    </row>
    <row r="84" spans="1:43" x14ac:dyDescent="0.2">
      <c r="A84" s="40" t="s">
        <v>8</v>
      </c>
      <c r="B84" s="41">
        <v>936</v>
      </c>
      <c r="C84" s="41">
        <v>1611</v>
      </c>
      <c r="D84" s="41">
        <v>1079</v>
      </c>
      <c r="E84" s="41">
        <v>110</v>
      </c>
      <c r="F84" s="41">
        <v>2220</v>
      </c>
      <c r="G84" s="41">
        <v>5956</v>
      </c>
      <c r="I84" s="42">
        <v>973</v>
      </c>
      <c r="J84" s="42">
        <v>1458</v>
      </c>
      <c r="K84" s="42">
        <v>982</v>
      </c>
      <c r="L84" s="42">
        <v>399</v>
      </c>
      <c r="M84" s="42">
        <v>1966</v>
      </c>
      <c r="N84" s="42">
        <v>5778</v>
      </c>
      <c r="P84" s="43">
        <v>2807</v>
      </c>
      <c r="Q84" s="43">
        <v>3402</v>
      </c>
      <c r="R84" s="43">
        <v>2368</v>
      </c>
      <c r="S84" s="43">
        <v>2990</v>
      </c>
      <c r="T84" s="43">
        <v>2781</v>
      </c>
      <c r="U84" s="43">
        <v>14348</v>
      </c>
      <c r="W84" s="43">
        <v>2477</v>
      </c>
      <c r="X84" s="43">
        <v>2889</v>
      </c>
      <c r="Y84" s="43">
        <v>1853</v>
      </c>
      <c r="Z84" s="43">
        <v>2261</v>
      </c>
      <c r="AA84" s="43">
        <v>2257</v>
      </c>
      <c r="AB84" s="43">
        <v>11737</v>
      </c>
      <c r="AE84" s="42">
        <v>5284</v>
      </c>
      <c r="AF84" s="42">
        <v>6291</v>
      </c>
      <c r="AG84" s="42">
        <v>4221</v>
      </c>
      <c r="AH84" s="42">
        <v>5251</v>
      </c>
      <c r="AI84" s="42">
        <v>5038</v>
      </c>
      <c r="AJ84" s="42">
        <v>26085</v>
      </c>
      <c r="AK84">
        <v>6211021</v>
      </c>
      <c r="AL84" s="43">
        <v>0</v>
      </c>
      <c r="AM84" s="43">
        <v>0</v>
      </c>
      <c r="AN84" s="43">
        <v>0</v>
      </c>
      <c r="AO84" s="43">
        <v>0</v>
      </c>
      <c r="AP84" s="43">
        <v>0</v>
      </c>
      <c r="AQ84" s="43">
        <v>0</v>
      </c>
    </row>
    <row r="85" spans="1:43" x14ac:dyDescent="0.2">
      <c r="A85" s="44" t="s">
        <v>84</v>
      </c>
      <c r="B85" s="41">
        <v>81</v>
      </c>
      <c r="C85" s="41">
        <v>117</v>
      </c>
      <c r="D85" s="41">
        <v>83</v>
      </c>
      <c r="E85" s="41">
        <v>2</v>
      </c>
      <c r="F85" s="41">
        <v>214</v>
      </c>
      <c r="G85" s="41">
        <v>497</v>
      </c>
      <c r="I85" s="42">
        <v>79</v>
      </c>
      <c r="J85" s="42">
        <v>101</v>
      </c>
      <c r="K85" s="42">
        <v>63</v>
      </c>
      <c r="L85" s="42">
        <v>36</v>
      </c>
      <c r="M85" s="42">
        <v>201</v>
      </c>
      <c r="N85" s="42">
        <v>480</v>
      </c>
      <c r="P85" s="43">
        <v>220</v>
      </c>
      <c r="Q85" s="43">
        <v>252</v>
      </c>
      <c r="R85" s="43">
        <v>172</v>
      </c>
      <c r="S85" s="43">
        <v>227</v>
      </c>
      <c r="T85" s="43">
        <v>261</v>
      </c>
      <c r="U85" s="43">
        <v>1132</v>
      </c>
      <c r="W85" s="43">
        <v>198</v>
      </c>
      <c r="X85" s="43">
        <v>256</v>
      </c>
      <c r="Y85" s="43">
        <v>140</v>
      </c>
      <c r="Z85" s="43">
        <v>232</v>
      </c>
      <c r="AA85" s="43">
        <v>227</v>
      </c>
      <c r="AB85" s="43">
        <v>1053</v>
      </c>
      <c r="AE85" s="42">
        <v>418</v>
      </c>
      <c r="AF85" s="42">
        <v>508</v>
      </c>
      <c r="AG85" s="42">
        <v>312</v>
      </c>
      <c r="AH85" s="42">
        <v>459</v>
      </c>
      <c r="AI85" s="42">
        <v>488</v>
      </c>
      <c r="AJ85" s="42">
        <v>2185</v>
      </c>
      <c r="AK85">
        <v>956896</v>
      </c>
      <c r="AL85" s="43">
        <v>0</v>
      </c>
      <c r="AM85" s="43">
        <v>0</v>
      </c>
      <c r="AN85" s="43">
        <v>0</v>
      </c>
      <c r="AO85" s="43">
        <v>0</v>
      </c>
      <c r="AP85" s="43">
        <v>0</v>
      </c>
      <c r="AQ85" s="43">
        <v>0</v>
      </c>
    </row>
    <row r="86" spans="1:43" x14ac:dyDescent="0.2">
      <c r="A86" s="44" t="s">
        <v>85</v>
      </c>
      <c r="B86" s="41">
        <v>51</v>
      </c>
      <c r="C86" s="41">
        <v>66</v>
      </c>
      <c r="D86" s="41">
        <v>45</v>
      </c>
      <c r="E86" s="41">
        <v>3</v>
      </c>
      <c r="F86" s="41">
        <v>142</v>
      </c>
      <c r="G86" s="41">
        <v>307</v>
      </c>
      <c r="I86" s="42">
        <v>57</v>
      </c>
      <c r="J86" s="42">
        <v>52</v>
      </c>
      <c r="K86" s="42">
        <v>69</v>
      </c>
      <c r="L86" s="42">
        <v>35</v>
      </c>
      <c r="M86" s="42">
        <v>110</v>
      </c>
      <c r="N86" s="42">
        <v>323</v>
      </c>
      <c r="P86" s="43">
        <v>182</v>
      </c>
      <c r="Q86" s="43">
        <v>141</v>
      </c>
      <c r="R86" s="43">
        <v>150</v>
      </c>
      <c r="S86" s="43">
        <v>143</v>
      </c>
      <c r="T86" s="43">
        <v>170</v>
      </c>
      <c r="U86" s="43">
        <v>786</v>
      </c>
      <c r="W86" s="43">
        <v>145</v>
      </c>
      <c r="X86" s="43">
        <v>205</v>
      </c>
      <c r="Y86" s="43">
        <v>113</v>
      </c>
      <c r="Z86" s="43">
        <v>148</v>
      </c>
      <c r="AA86" s="43">
        <v>123</v>
      </c>
      <c r="AB86" s="43">
        <v>734</v>
      </c>
      <c r="AE86" s="42">
        <v>327</v>
      </c>
      <c r="AF86" s="42">
        <v>346</v>
      </c>
      <c r="AG86" s="42">
        <v>263</v>
      </c>
      <c r="AH86" s="42">
        <v>291</v>
      </c>
      <c r="AI86" s="42">
        <v>293</v>
      </c>
      <c r="AJ86" s="42">
        <v>1520</v>
      </c>
      <c r="AK86">
        <v>317269</v>
      </c>
      <c r="AL86" s="43">
        <v>0</v>
      </c>
      <c r="AM86" s="43">
        <v>0</v>
      </c>
      <c r="AN86" s="43">
        <v>0</v>
      </c>
      <c r="AO86" s="43">
        <v>0</v>
      </c>
      <c r="AP86" s="43">
        <v>0</v>
      </c>
      <c r="AQ86" s="43">
        <v>0</v>
      </c>
    </row>
    <row r="87" spans="1:43" x14ac:dyDescent="0.2">
      <c r="A87" s="44" t="s">
        <v>86</v>
      </c>
      <c r="B87" s="41">
        <v>291</v>
      </c>
      <c r="C87" s="41">
        <v>516</v>
      </c>
      <c r="D87" s="41">
        <v>356</v>
      </c>
      <c r="E87" s="41">
        <v>60</v>
      </c>
      <c r="F87" s="41">
        <v>606</v>
      </c>
      <c r="G87" s="41">
        <v>1829</v>
      </c>
      <c r="I87" s="42">
        <v>315</v>
      </c>
      <c r="J87" s="42">
        <v>425</v>
      </c>
      <c r="K87" s="42">
        <v>287</v>
      </c>
      <c r="L87" s="42">
        <v>140</v>
      </c>
      <c r="M87" s="42">
        <v>467</v>
      </c>
      <c r="N87" s="42">
        <v>1634</v>
      </c>
      <c r="P87" s="43">
        <v>963</v>
      </c>
      <c r="Q87" s="43">
        <v>1180</v>
      </c>
      <c r="R87" s="43">
        <v>771</v>
      </c>
      <c r="S87" s="43">
        <v>1246</v>
      </c>
      <c r="T87" s="43">
        <v>764</v>
      </c>
      <c r="U87" s="43">
        <v>4924</v>
      </c>
      <c r="W87" s="43">
        <v>850</v>
      </c>
      <c r="X87" s="43">
        <v>858</v>
      </c>
      <c r="Y87" s="43">
        <v>625</v>
      </c>
      <c r="Z87" s="43">
        <v>815</v>
      </c>
      <c r="AA87" s="43">
        <v>563</v>
      </c>
      <c r="AB87" s="43">
        <v>3711</v>
      </c>
      <c r="AE87" s="42">
        <v>1813</v>
      </c>
      <c r="AF87" s="42">
        <v>2038</v>
      </c>
      <c r="AG87" s="42">
        <v>1396</v>
      </c>
      <c r="AH87" s="42">
        <v>2061</v>
      </c>
      <c r="AI87" s="42">
        <v>1327</v>
      </c>
      <c r="AJ87" s="42">
        <v>8635</v>
      </c>
      <c r="AK87">
        <v>1933308</v>
      </c>
      <c r="AL87" s="43">
        <v>0</v>
      </c>
      <c r="AM87" s="43">
        <v>0</v>
      </c>
      <c r="AN87" s="43">
        <v>0</v>
      </c>
      <c r="AO87" s="43">
        <v>0</v>
      </c>
      <c r="AP87" s="43">
        <v>0</v>
      </c>
      <c r="AQ87" s="43">
        <v>0</v>
      </c>
    </row>
    <row r="88" spans="1:43" x14ac:dyDescent="0.2">
      <c r="A88" s="44" t="s">
        <v>87</v>
      </c>
      <c r="B88" s="41">
        <v>190</v>
      </c>
      <c r="C88" s="41">
        <v>439</v>
      </c>
      <c r="D88" s="41">
        <v>284</v>
      </c>
      <c r="E88" s="41">
        <v>17</v>
      </c>
      <c r="F88" s="41">
        <v>491</v>
      </c>
      <c r="G88" s="41">
        <v>1421</v>
      </c>
      <c r="I88" s="42">
        <v>246</v>
      </c>
      <c r="J88" s="42">
        <v>403</v>
      </c>
      <c r="K88" s="42">
        <v>310</v>
      </c>
      <c r="L88" s="42">
        <v>101</v>
      </c>
      <c r="M88" s="42">
        <v>474</v>
      </c>
      <c r="N88" s="42">
        <v>1534</v>
      </c>
      <c r="P88" s="43">
        <v>757</v>
      </c>
      <c r="Q88" s="43">
        <v>996</v>
      </c>
      <c r="R88" s="43">
        <v>699</v>
      </c>
      <c r="S88" s="43">
        <v>743</v>
      </c>
      <c r="T88" s="43">
        <v>670</v>
      </c>
      <c r="U88" s="43">
        <v>3865</v>
      </c>
      <c r="W88" s="43">
        <v>707</v>
      </c>
      <c r="X88" s="43">
        <v>765</v>
      </c>
      <c r="Y88" s="43">
        <v>549</v>
      </c>
      <c r="Z88" s="43">
        <v>569</v>
      </c>
      <c r="AA88" s="43">
        <v>556</v>
      </c>
      <c r="AB88" s="43">
        <v>3146</v>
      </c>
      <c r="AE88" s="42">
        <v>1464</v>
      </c>
      <c r="AF88" s="42">
        <v>1761</v>
      </c>
      <c r="AG88" s="42">
        <v>1248</v>
      </c>
      <c r="AH88" s="42">
        <v>1312</v>
      </c>
      <c r="AI88" s="42">
        <v>1226</v>
      </c>
      <c r="AJ88" s="42">
        <v>7011</v>
      </c>
      <c r="AK88">
        <v>1338305</v>
      </c>
      <c r="AL88" s="43">
        <v>0</v>
      </c>
      <c r="AM88" s="43">
        <v>0</v>
      </c>
      <c r="AN88" s="43">
        <v>0</v>
      </c>
      <c r="AO88" s="43">
        <v>0</v>
      </c>
      <c r="AP88" s="43">
        <v>0</v>
      </c>
      <c r="AQ88" s="43">
        <v>0</v>
      </c>
    </row>
    <row r="89" spans="1:43" x14ac:dyDescent="0.2">
      <c r="A89" s="44" t="s">
        <v>88</v>
      </c>
      <c r="B89" s="41">
        <v>100</v>
      </c>
      <c r="C89" s="41">
        <v>217</v>
      </c>
      <c r="D89" s="41">
        <v>106</v>
      </c>
      <c r="E89" s="41">
        <v>6</v>
      </c>
      <c r="F89" s="41">
        <v>269</v>
      </c>
      <c r="G89" s="41">
        <v>698</v>
      </c>
      <c r="I89" s="42">
        <v>97</v>
      </c>
      <c r="J89" s="42">
        <v>240</v>
      </c>
      <c r="K89" s="42">
        <v>73</v>
      </c>
      <c r="L89" s="42">
        <v>35</v>
      </c>
      <c r="M89" s="42">
        <v>220</v>
      </c>
      <c r="N89" s="42">
        <v>665</v>
      </c>
      <c r="P89" s="43">
        <v>213</v>
      </c>
      <c r="Q89" s="43">
        <v>341</v>
      </c>
      <c r="R89" s="43">
        <v>183</v>
      </c>
      <c r="S89" s="43">
        <v>233</v>
      </c>
      <c r="T89" s="43">
        <v>315</v>
      </c>
      <c r="U89" s="43">
        <v>1285</v>
      </c>
      <c r="W89" s="43">
        <v>179</v>
      </c>
      <c r="X89" s="43">
        <v>354</v>
      </c>
      <c r="Y89" s="43">
        <v>116</v>
      </c>
      <c r="Z89" s="43">
        <v>192</v>
      </c>
      <c r="AA89" s="43">
        <v>237</v>
      </c>
      <c r="AB89" s="43">
        <v>1078</v>
      </c>
      <c r="AE89" s="42">
        <v>392</v>
      </c>
      <c r="AF89" s="42">
        <v>695</v>
      </c>
      <c r="AG89" s="42">
        <v>299</v>
      </c>
      <c r="AH89" s="42">
        <v>425</v>
      </c>
      <c r="AI89" s="42">
        <v>552</v>
      </c>
      <c r="AJ89" s="42">
        <v>2363</v>
      </c>
      <c r="AK89">
        <v>809873</v>
      </c>
      <c r="AL89" s="43">
        <v>0</v>
      </c>
      <c r="AM89" s="43">
        <v>0</v>
      </c>
      <c r="AN89" s="43">
        <v>0</v>
      </c>
      <c r="AO89" s="43">
        <v>0</v>
      </c>
      <c r="AP89" s="43">
        <v>0</v>
      </c>
      <c r="AQ89" s="43">
        <v>0</v>
      </c>
    </row>
    <row r="90" spans="1:43" x14ac:dyDescent="0.2">
      <c r="A90" s="44" t="s">
        <v>89</v>
      </c>
      <c r="B90" s="41">
        <v>37</v>
      </c>
      <c r="C90" s="41">
        <v>31</v>
      </c>
      <c r="D90" s="41">
        <v>15</v>
      </c>
      <c r="E90" s="41">
        <v>0</v>
      </c>
      <c r="F90" s="41">
        <v>67</v>
      </c>
      <c r="G90" s="41">
        <v>150</v>
      </c>
      <c r="I90" s="42">
        <v>17</v>
      </c>
      <c r="J90" s="42">
        <v>38</v>
      </c>
      <c r="K90" s="42">
        <v>15</v>
      </c>
      <c r="L90" s="42">
        <v>2</v>
      </c>
      <c r="M90" s="42">
        <v>49</v>
      </c>
      <c r="N90" s="42">
        <v>121</v>
      </c>
      <c r="P90" s="43">
        <v>82</v>
      </c>
      <c r="Q90" s="43">
        <v>66</v>
      </c>
      <c r="R90" s="43">
        <v>35</v>
      </c>
      <c r="S90" s="43">
        <v>59</v>
      </c>
      <c r="T90" s="43">
        <v>82</v>
      </c>
      <c r="U90" s="43">
        <v>324</v>
      </c>
      <c r="W90" s="43">
        <v>37</v>
      </c>
      <c r="X90" s="43">
        <v>91</v>
      </c>
      <c r="Y90" s="43">
        <v>27</v>
      </c>
      <c r="Z90" s="43">
        <v>22</v>
      </c>
      <c r="AA90" s="43">
        <v>53</v>
      </c>
      <c r="AB90" s="43">
        <v>230</v>
      </c>
      <c r="AE90" s="42">
        <v>119</v>
      </c>
      <c r="AF90" s="42">
        <v>157</v>
      </c>
      <c r="AG90" s="42">
        <v>62</v>
      </c>
      <c r="AH90" s="42">
        <v>81</v>
      </c>
      <c r="AI90" s="42">
        <v>135</v>
      </c>
      <c r="AJ90" s="42">
        <v>554</v>
      </c>
      <c r="AK90">
        <v>148071</v>
      </c>
      <c r="AL90" s="43">
        <v>0</v>
      </c>
      <c r="AM90" s="43">
        <v>0</v>
      </c>
      <c r="AN90" s="43">
        <v>0</v>
      </c>
      <c r="AO90" s="43">
        <v>0</v>
      </c>
      <c r="AP90" s="43">
        <v>0</v>
      </c>
      <c r="AQ90" s="43">
        <v>0</v>
      </c>
    </row>
    <row r="91" spans="1:43" x14ac:dyDescent="0.2">
      <c r="A91" s="44" t="s">
        <v>90</v>
      </c>
      <c r="B91" s="41">
        <v>142</v>
      </c>
      <c r="C91" s="41">
        <v>147</v>
      </c>
      <c r="D91" s="41">
        <v>140</v>
      </c>
      <c r="E91" s="41">
        <v>21</v>
      </c>
      <c r="F91" s="41">
        <v>343</v>
      </c>
      <c r="G91" s="41">
        <v>793</v>
      </c>
      <c r="I91" s="42">
        <v>123</v>
      </c>
      <c r="J91" s="42">
        <v>116</v>
      </c>
      <c r="K91" s="42">
        <v>119</v>
      </c>
      <c r="L91" s="42">
        <v>36</v>
      </c>
      <c r="M91" s="42">
        <v>318</v>
      </c>
      <c r="N91" s="42">
        <v>712</v>
      </c>
      <c r="P91" s="43">
        <v>314</v>
      </c>
      <c r="Q91" s="43">
        <v>293</v>
      </c>
      <c r="R91" s="43">
        <v>284</v>
      </c>
      <c r="S91" s="43">
        <v>282</v>
      </c>
      <c r="T91" s="43">
        <v>409</v>
      </c>
      <c r="U91" s="43">
        <v>1582</v>
      </c>
      <c r="W91" s="43">
        <v>286</v>
      </c>
      <c r="X91" s="43">
        <v>237</v>
      </c>
      <c r="Y91" s="43">
        <v>211</v>
      </c>
      <c r="Z91" s="43">
        <v>197</v>
      </c>
      <c r="AA91" s="43">
        <v>363</v>
      </c>
      <c r="AB91" s="43">
        <v>1294</v>
      </c>
      <c r="AE91" s="42">
        <v>600</v>
      </c>
      <c r="AF91" s="42">
        <v>530</v>
      </c>
      <c r="AG91" s="42">
        <v>495</v>
      </c>
      <c r="AH91" s="42">
        <v>479</v>
      </c>
      <c r="AI91" s="42">
        <v>772</v>
      </c>
      <c r="AJ91" s="42">
        <v>2876</v>
      </c>
      <c r="AK91">
        <v>488391</v>
      </c>
      <c r="AL91" s="43">
        <v>0</v>
      </c>
      <c r="AM91" s="43">
        <v>0</v>
      </c>
      <c r="AN91" s="43">
        <v>0</v>
      </c>
      <c r="AO91" s="43">
        <v>0</v>
      </c>
      <c r="AP91" s="43">
        <v>0</v>
      </c>
      <c r="AQ91" s="43">
        <v>0</v>
      </c>
    </row>
    <row r="92" spans="1:43" x14ac:dyDescent="0.2">
      <c r="A92" s="44" t="s">
        <v>91</v>
      </c>
      <c r="B92" s="41">
        <v>30</v>
      </c>
      <c r="C92" s="41">
        <v>70</v>
      </c>
      <c r="D92" s="41">
        <v>43</v>
      </c>
      <c r="E92" s="41">
        <v>1</v>
      </c>
      <c r="F92" s="41">
        <v>78</v>
      </c>
      <c r="G92" s="41">
        <v>222</v>
      </c>
      <c r="I92" s="42">
        <v>33</v>
      </c>
      <c r="J92" s="42">
        <v>75</v>
      </c>
      <c r="K92" s="42">
        <v>39</v>
      </c>
      <c r="L92" s="42">
        <v>14</v>
      </c>
      <c r="M92" s="42">
        <v>117</v>
      </c>
      <c r="N92" s="42">
        <v>278</v>
      </c>
      <c r="P92" s="43">
        <v>52</v>
      </c>
      <c r="Q92" s="43">
        <v>122</v>
      </c>
      <c r="R92" s="43">
        <v>52</v>
      </c>
      <c r="S92" s="43">
        <v>51</v>
      </c>
      <c r="T92" s="43">
        <v>100</v>
      </c>
      <c r="U92" s="43">
        <v>377</v>
      </c>
      <c r="W92" s="43">
        <v>61</v>
      </c>
      <c r="X92" s="43">
        <v>105</v>
      </c>
      <c r="Y92" s="43">
        <v>61</v>
      </c>
      <c r="Z92" s="43">
        <v>82</v>
      </c>
      <c r="AA92" s="43">
        <v>124</v>
      </c>
      <c r="AB92" s="43">
        <v>433</v>
      </c>
      <c r="AE92" s="42">
        <v>113</v>
      </c>
      <c r="AF92" s="42">
        <v>227</v>
      </c>
      <c r="AG92" s="42">
        <v>113</v>
      </c>
      <c r="AH92" s="42">
        <v>133</v>
      </c>
      <c r="AI92" s="42">
        <v>224</v>
      </c>
      <c r="AJ92" s="42">
        <v>810</v>
      </c>
      <c r="AK92">
        <v>168368</v>
      </c>
      <c r="AL92" s="43">
        <v>0</v>
      </c>
      <c r="AM92" s="43">
        <v>0</v>
      </c>
      <c r="AN92" s="43">
        <v>0</v>
      </c>
      <c r="AO92" s="43">
        <v>0</v>
      </c>
      <c r="AP92" s="43">
        <v>0</v>
      </c>
      <c r="AQ92" s="43">
        <v>0</v>
      </c>
    </row>
    <row r="93" spans="1:43" x14ac:dyDescent="0.2">
      <c r="A93" s="44" t="s">
        <v>92</v>
      </c>
      <c r="B93" s="41">
        <v>14</v>
      </c>
      <c r="C93" s="41">
        <v>8</v>
      </c>
      <c r="D93" s="41">
        <v>7</v>
      </c>
      <c r="E93" s="41">
        <v>0</v>
      </c>
      <c r="F93" s="41">
        <v>10</v>
      </c>
      <c r="G93" s="41">
        <v>39</v>
      </c>
      <c r="I93" s="42">
        <v>6</v>
      </c>
      <c r="J93" s="42">
        <v>8</v>
      </c>
      <c r="K93" s="42">
        <v>7</v>
      </c>
      <c r="L93" s="42">
        <v>0</v>
      </c>
      <c r="M93" s="42">
        <v>10</v>
      </c>
      <c r="N93" s="42">
        <v>31</v>
      </c>
      <c r="P93" s="43">
        <v>24</v>
      </c>
      <c r="Q93" s="43">
        <v>11</v>
      </c>
      <c r="R93" s="43">
        <v>22</v>
      </c>
      <c r="S93" s="43">
        <v>6</v>
      </c>
      <c r="T93" s="43">
        <v>10</v>
      </c>
      <c r="U93" s="43">
        <v>73</v>
      </c>
      <c r="W93" s="43">
        <v>14</v>
      </c>
      <c r="X93" s="43">
        <v>18</v>
      </c>
      <c r="Y93" s="43">
        <v>11</v>
      </c>
      <c r="Z93" s="43">
        <v>4</v>
      </c>
      <c r="AA93" s="43">
        <v>11</v>
      </c>
      <c r="AB93" s="43">
        <v>58</v>
      </c>
      <c r="AE93" s="42">
        <v>38</v>
      </c>
      <c r="AF93" s="42">
        <v>29</v>
      </c>
      <c r="AG93" s="42">
        <v>33</v>
      </c>
      <c r="AH93" s="42">
        <v>10</v>
      </c>
      <c r="AI93" s="42">
        <v>21</v>
      </c>
      <c r="AJ93" s="42">
        <v>131</v>
      </c>
      <c r="AK93">
        <v>50540</v>
      </c>
      <c r="AL93" s="43">
        <v>0</v>
      </c>
      <c r="AM93" s="43">
        <v>0</v>
      </c>
      <c r="AN93" s="43">
        <v>0</v>
      </c>
      <c r="AO93" s="43">
        <v>0</v>
      </c>
      <c r="AP93" s="43">
        <v>0</v>
      </c>
      <c r="AQ93" s="43">
        <v>0</v>
      </c>
    </row>
    <row r="94" spans="1:43" x14ac:dyDescent="0.2">
      <c r="A94" s="40" t="s">
        <v>9</v>
      </c>
      <c r="B94" s="41">
        <v>759</v>
      </c>
      <c r="C94" s="41">
        <v>1122</v>
      </c>
      <c r="D94" s="41">
        <v>784</v>
      </c>
      <c r="E94" s="41">
        <v>69</v>
      </c>
      <c r="F94" s="41">
        <v>792</v>
      </c>
      <c r="G94" s="41">
        <v>3526</v>
      </c>
      <c r="I94" s="42">
        <v>694</v>
      </c>
      <c r="J94" s="42">
        <v>950</v>
      </c>
      <c r="K94" s="42">
        <v>675</v>
      </c>
      <c r="L94" s="42">
        <v>174</v>
      </c>
      <c r="M94" s="42">
        <v>600</v>
      </c>
      <c r="N94" s="42">
        <v>3093</v>
      </c>
      <c r="P94" s="43">
        <v>1773</v>
      </c>
      <c r="Q94" s="43">
        <v>1934</v>
      </c>
      <c r="R94" s="43">
        <v>1295</v>
      </c>
      <c r="S94" s="43">
        <v>1222</v>
      </c>
      <c r="T94" s="43">
        <v>891</v>
      </c>
      <c r="U94" s="43">
        <v>7115</v>
      </c>
      <c r="W94" s="43">
        <v>1833</v>
      </c>
      <c r="X94" s="43">
        <v>1699</v>
      </c>
      <c r="Y94" s="43">
        <v>1401</v>
      </c>
      <c r="Z94" s="43">
        <v>1001</v>
      </c>
      <c r="AA94" s="43">
        <v>646</v>
      </c>
      <c r="AB94" s="43">
        <v>6580</v>
      </c>
      <c r="AE94" s="42">
        <v>3606</v>
      </c>
      <c r="AF94" s="42">
        <v>3633</v>
      </c>
      <c r="AG94" s="42">
        <v>2696</v>
      </c>
      <c r="AH94" s="42">
        <v>2223</v>
      </c>
      <c r="AI94" s="42">
        <v>1537</v>
      </c>
      <c r="AJ94" s="42">
        <v>13695</v>
      </c>
      <c r="AK94">
        <v>2294888</v>
      </c>
      <c r="AL94" s="43">
        <v>0</v>
      </c>
      <c r="AM94" s="43">
        <v>0</v>
      </c>
      <c r="AN94" s="43">
        <v>0</v>
      </c>
      <c r="AO94" s="43">
        <v>0</v>
      </c>
      <c r="AP94" s="43">
        <v>0</v>
      </c>
      <c r="AQ94" s="43">
        <v>0</v>
      </c>
    </row>
    <row r="95" spans="1:43" x14ac:dyDescent="0.2">
      <c r="A95" s="44" t="s">
        <v>93</v>
      </c>
      <c r="B95" s="41">
        <v>687</v>
      </c>
      <c r="C95" s="41">
        <v>1021</v>
      </c>
      <c r="D95" s="41">
        <v>705</v>
      </c>
      <c r="E95" s="41">
        <v>48</v>
      </c>
      <c r="F95" s="41">
        <v>681</v>
      </c>
      <c r="G95" s="41">
        <v>3142</v>
      </c>
      <c r="I95" s="42">
        <v>555</v>
      </c>
      <c r="J95" s="42">
        <v>784</v>
      </c>
      <c r="K95" s="42">
        <v>536</v>
      </c>
      <c r="L95" s="42">
        <v>130</v>
      </c>
      <c r="M95" s="42">
        <v>412</v>
      </c>
      <c r="N95" s="42">
        <v>2417</v>
      </c>
      <c r="P95" s="43">
        <v>1432</v>
      </c>
      <c r="Q95" s="43">
        <v>1608</v>
      </c>
      <c r="R95" s="43">
        <v>1031</v>
      </c>
      <c r="S95" s="43">
        <v>843</v>
      </c>
      <c r="T95" s="43">
        <v>739</v>
      </c>
      <c r="U95" s="43">
        <v>5653</v>
      </c>
      <c r="W95" s="43">
        <v>1310</v>
      </c>
      <c r="X95" s="43">
        <v>1282</v>
      </c>
      <c r="Y95" s="43">
        <v>984</v>
      </c>
      <c r="Z95" s="43">
        <v>719</v>
      </c>
      <c r="AA95" s="43">
        <v>434</v>
      </c>
      <c r="AB95" s="43">
        <v>4729</v>
      </c>
      <c r="AE95" s="42">
        <v>2742</v>
      </c>
      <c r="AF95" s="42">
        <v>2890</v>
      </c>
      <c r="AG95" s="42">
        <v>2015</v>
      </c>
      <c r="AH95" s="42">
        <v>1562</v>
      </c>
      <c r="AI95" s="42">
        <v>1173</v>
      </c>
      <c r="AJ95" s="42">
        <v>10382</v>
      </c>
      <c r="AK95">
        <v>1895915</v>
      </c>
      <c r="AL95" s="43">
        <v>0</v>
      </c>
      <c r="AM95" s="43">
        <v>0</v>
      </c>
      <c r="AN95" s="43">
        <v>0</v>
      </c>
      <c r="AO95" s="43">
        <v>0</v>
      </c>
      <c r="AP95" s="43">
        <v>0</v>
      </c>
      <c r="AQ95" s="43">
        <v>0</v>
      </c>
    </row>
    <row r="96" spans="1:43" x14ac:dyDescent="0.2">
      <c r="A96" s="44" t="s">
        <v>94</v>
      </c>
      <c r="B96" s="41">
        <v>72</v>
      </c>
      <c r="C96" s="41">
        <v>101</v>
      </c>
      <c r="D96" s="41">
        <v>79</v>
      </c>
      <c r="E96" s="41">
        <v>21</v>
      </c>
      <c r="F96" s="41">
        <v>111</v>
      </c>
      <c r="G96" s="41">
        <v>384</v>
      </c>
      <c r="I96" s="42">
        <v>139</v>
      </c>
      <c r="J96" s="42">
        <v>166</v>
      </c>
      <c r="K96" s="42">
        <v>139</v>
      </c>
      <c r="L96" s="42">
        <v>44</v>
      </c>
      <c r="M96" s="42">
        <v>188</v>
      </c>
      <c r="N96" s="42">
        <v>676</v>
      </c>
      <c r="P96" s="43">
        <v>341</v>
      </c>
      <c r="Q96" s="43">
        <v>326</v>
      </c>
      <c r="R96" s="43">
        <v>264</v>
      </c>
      <c r="S96" s="43">
        <v>379</v>
      </c>
      <c r="T96" s="43">
        <v>152</v>
      </c>
      <c r="U96" s="43">
        <v>1462</v>
      </c>
      <c r="W96" s="43">
        <v>523</v>
      </c>
      <c r="X96" s="43">
        <v>417</v>
      </c>
      <c r="Y96" s="43">
        <v>417</v>
      </c>
      <c r="Z96" s="43">
        <v>282</v>
      </c>
      <c r="AA96" s="43">
        <v>212</v>
      </c>
      <c r="AB96" s="43">
        <v>1851</v>
      </c>
      <c r="AE96" s="42">
        <v>864</v>
      </c>
      <c r="AF96" s="42">
        <v>743</v>
      </c>
      <c r="AG96" s="42">
        <v>681</v>
      </c>
      <c r="AH96" s="42">
        <v>661</v>
      </c>
      <c r="AI96" s="42">
        <v>364</v>
      </c>
      <c r="AJ96" s="42">
        <v>3313</v>
      </c>
      <c r="AK96">
        <v>398973</v>
      </c>
      <c r="AL96" s="43">
        <v>0</v>
      </c>
      <c r="AM96" s="43">
        <v>0</v>
      </c>
      <c r="AN96" s="43">
        <v>0</v>
      </c>
      <c r="AO96" s="43">
        <v>0</v>
      </c>
      <c r="AP96" s="43">
        <v>0</v>
      </c>
      <c r="AQ96" s="43">
        <v>0</v>
      </c>
    </row>
    <row r="97" spans="1:43" x14ac:dyDescent="0.2">
      <c r="A97" s="40" t="s">
        <v>95</v>
      </c>
      <c r="B97" s="41">
        <v>18284</v>
      </c>
      <c r="C97" s="41">
        <v>38832</v>
      </c>
      <c r="D97" s="41">
        <v>30889</v>
      </c>
      <c r="E97" s="41">
        <v>1823</v>
      </c>
      <c r="F97" s="41">
        <v>42929</v>
      </c>
      <c r="G97" s="41">
        <v>132757</v>
      </c>
      <c r="I97" s="42">
        <v>19349</v>
      </c>
      <c r="J97" s="42">
        <v>32792</v>
      </c>
      <c r="K97" s="42">
        <v>24060</v>
      </c>
      <c r="L97" s="42">
        <v>8525</v>
      </c>
      <c r="M97" s="42">
        <v>37628</v>
      </c>
      <c r="N97" s="42">
        <v>122354</v>
      </c>
      <c r="P97" s="43">
        <v>66208</v>
      </c>
      <c r="Q97" s="43">
        <v>82969</v>
      </c>
      <c r="R97" s="43">
        <v>61024</v>
      </c>
      <c r="S97" s="43">
        <v>66337</v>
      </c>
      <c r="T97" s="43">
        <v>53998</v>
      </c>
      <c r="U97" s="43">
        <v>330536</v>
      </c>
      <c r="W97" s="43">
        <v>61321</v>
      </c>
      <c r="X97" s="43">
        <v>63130</v>
      </c>
      <c r="Y97" s="43">
        <v>48502</v>
      </c>
      <c r="Z97" s="43">
        <v>51402</v>
      </c>
      <c r="AA97" s="43">
        <v>44921</v>
      </c>
      <c r="AB97" s="43">
        <v>269276</v>
      </c>
      <c r="AE97" s="42">
        <v>127529</v>
      </c>
      <c r="AF97" s="42">
        <v>146099</v>
      </c>
      <c r="AG97" s="42">
        <v>109526</v>
      </c>
      <c r="AH97" s="42">
        <v>117739</v>
      </c>
      <c r="AI97" s="42">
        <v>98919</v>
      </c>
      <c r="AJ97" s="42">
        <v>599812</v>
      </c>
      <c r="AK97">
        <v>146267288</v>
      </c>
      <c r="AL97" s="43">
        <v>0</v>
      </c>
      <c r="AM97" s="43">
        <v>0</v>
      </c>
      <c r="AN97" s="43">
        <v>0</v>
      </c>
      <c r="AO97" s="43">
        <v>0</v>
      </c>
      <c r="AP97" s="43">
        <v>0</v>
      </c>
      <c r="AQ97" s="43">
        <v>0</v>
      </c>
    </row>
    <row r="100" spans="1:43" ht="49.9" customHeight="1" thickBot="1" x14ac:dyDescent="0.25">
      <c r="B100" s="45"/>
      <c r="C100" s="45"/>
      <c r="D100" s="45"/>
      <c r="E100" s="45"/>
      <c r="F100" s="45"/>
      <c r="G100" s="45"/>
    </row>
    <row r="101" spans="1:43" ht="51.75" thickBot="1" x14ac:dyDescent="0.25">
      <c r="A101" s="27"/>
      <c r="B101" s="28" t="s">
        <v>96</v>
      </c>
      <c r="C101" s="28" t="s">
        <v>97</v>
      </c>
      <c r="D101" s="29" t="s">
        <v>98</v>
      </c>
      <c r="E101" s="5"/>
      <c r="F101" s="46" t="s">
        <v>99</v>
      </c>
      <c r="G101" s="47" t="s">
        <v>100</v>
      </c>
    </row>
    <row r="102" spans="1:43" s="7" customFormat="1" ht="13.5" thickBot="1" x14ac:dyDescent="0.25">
      <c r="A102" s="1" t="s">
        <v>0</v>
      </c>
      <c r="B102" s="2">
        <f>G97+N97</f>
        <v>255111</v>
      </c>
      <c r="C102" s="3">
        <f>ROUND(B102*10000/$AK97,3)</f>
        <v>17.440999999999999</v>
      </c>
      <c r="D102" s="4">
        <f t="shared" ref="D102:D133" si="0">C102-C$102</f>
        <v>0</v>
      </c>
      <c r="E102" s="5"/>
      <c r="F102" s="6">
        <f>ROUND(B102/AJ97*100,3)</f>
        <v>42.531999999999996</v>
      </c>
      <c r="G102" s="4">
        <f t="shared" ref="G102:G133" si="1">F102-F$102</f>
        <v>0</v>
      </c>
      <c r="J102" s="8"/>
    </row>
    <row r="103" spans="1:43" s="7" customFormat="1" ht="13.5" thickBot="1" x14ac:dyDescent="0.25">
      <c r="A103" s="9" t="s">
        <v>1</v>
      </c>
      <c r="B103" s="10">
        <f t="shared" ref="B103:B134" si="2">G3+N3</f>
        <v>75964</v>
      </c>
      <c r="C103" s="11">
        <f t="shared" ref="C103:C134" si="3">ROUND(B103*10000/$AK3,3)</f>
        <v>19.501999999999999</v>
      </c>
      <c r="D103" s="12">
        <f t="shared" si="0"/>
        <v>2.0609999999999999</v>
      </c>
      <c r="E103" s="5"/>
      <c r="F103" s="13">
        <f t="shared" ref="F103:F134" si="4">ROUND(B103/AJ3*100,3)</f>
        <v>38.954000000000001</v>
      </c>
      <c r="G103" s="12">
        <f t="shared" si="1"/>
        <v>-3.5779999999999959</v>
      </c>
    </row>
    <row r="104" spans="1:43" ht="13.5" thickBot="1" x14ac:dyDescent="0.25">
      <c r="A104" s="14" t="str">
        <f>A4</f>
        <v>Белгородская область</v>
      </c>
      <c r="B104" s="15">
        <f t="shared" si="2"/>
        <v>2830</v>
      </c>
      <c r="C104" s="16">
        <f t="shared" si="3"/>
        <v>18.282</v>
      </c>
      <c r="D104" s="17">
        <f t="shared" si="0"/>
        <v>0.84100000000000108</v>
      </c>
      <c r="E104" s="5"/>
      <c r="F104" s="18">
        <f t="shared" si="4"/>
        <v>47.570999999999998</v>
      </c>
      <c r="G104" s="17">
        <f t="shared" si="1"/>
        <v>5.0390000000000015</v>
      </c>
      <c r="J104" s="19">
        <f>IF(AND(D104&gt;0,G104&gt;0),2,0)</f>
        <v>2</v>
      </c>
    </row>
    <row r="105" spans="1:43" ht="13.5" thickBot="1" x14ac:dyDescent="0.25">
      <c r="A105" s="14" t="str">
        <f t="shared" ref="A105:A168" si="5">A5</f>
        <v>Брянская область</v>
      </c>
      <c r="B105" s="15">
        <f t="shared" si="2"/>
        <v>1777</v>
      </c>
      <c r="C105" s="16">
        <f t="shared" si="3"/>
        <v>14.413</v>
      </c>
      <c r="D105" s="17">
        <f t="shared" si="0"/>
        <v>-3.0279999999999987</v>
      </c>
      <c r="E105" s="5"/>
      <c r="F105" s="18">
        <f t="shared" si="4"/>
        <v>50.526000000000003</v>
      </c>
      <c r="G105" s="17">
        <f t="shared" si="1"/>
        <v>7.9940000000000069</v>
      </c>
      <c r="J105" s="19">
        <f t="shared" ref="J105:J168" si="6">IF(AND(D105&gt;0,G105&gt;0),2,0)</f>
        <v>0</v>
      </c>
    </row>
    <row r="106" spans="1:43" ht="13.5" thickBot="1" x14ac:dyDescent="0.25">
      <c r="A106" s="14" t="str">
        <f t="shared" si="5"/>
        <v>Владимирская область</v>
      </c>
      <c r="B106" s="15">
        <f t="shared" si="2"/>
        <v>2042</v>
      </c>
      <c r="C106" s="16">
        <f t="shared" si="3"/>
        <v>14.526999999999999</v>
      </c>
      <c r="D106" s="17">
        <f t="shared" si="0"/>
        <v>-2.9139999999999997</v>
      </c>
      <c r="E106" s="5"/>
      <c r="F106" s="18">
        <f t="shared" si="4"/>
        <v>49.634999999999998</v>
      </c>
      <c r="G106" s="17">
        <f t="shared" si="1"/>
        <v>7.1030000000000015</v>
      </c>
      <c r="J106" s="19">
        <f t="shared" si="6"/>
        <v>0</v>
      </c>
    </row>
    <row r="107" spans="1:43" ht="13.5" thickBot="1" x14ac:dyDescent="0.25">
      <c r="A107" s="14" t="str">
        <f t="shared" si="5"/>
        <v>Воронежская область</v>
      </c>
      <c r="B107" s="15">
        <f t="shared" si="2"/>
        <v>4103</v>
      </c>
      <c r="C107" s="16">
        <f t="shared" si="3"/>
        <v>17.600999999999999</v>
      </c>
      <c r="D107" s="17">
        <f t="shared" si="0"/>
        <v>0.16000000000000014</v>
      </c>
      <c r="E107" s="5"/>
      <c r="F107" s="18">
        <f t="shared" si="4"/>
        <v>40.683999999999997</v>
      </c>
      <c r="G107" s="17">
        <f t="shared" si="1"/>
        <v>-1.847999999999999</v>
      </c>
      <c r="J107" s="19">
        <f t="shared" si="6"/>
        <v>0</v>
      </c>
    </row>
    <row r="108" spans="1:43" ht="13.5" thickBot="1" x14ac:dyDescent="0.25">
      <c r="A108" s="14" t="str">
        <f t="shared" si="5"/>
        <v>Ивановская область</v>
      </c>
      <c r="B108" s="15">
        <f t="shared" si="2"/>
        <v>1347</v>
      </c>
      <c r="C108" s="16">
        <f t="shared" si="3"/>
        <v>12.991</v>
      </c>
      <c r="D108" s="17">
        <f t="shared" si="0"/>
        <v>-4.4499999999999993</v>
      </c>
      <c r="E108" s="5"/>
      <c r="F108" s="18">
        <f t="shared" si="4"/>
        <v>49.106999999999999</v>
      </c>
      <c r="G108" s="17">
        <f t="shared" si="1"/>
        <v>6.5750000000000028</v>
      </c>
      <c r="J108" s="19">
        <f t="shared" si="6"/>
        <v>0</v>
      </c>
    </row>
    <row r="109" spans="1:43" ht="13.5" thickBot="1" x14ac:dyDescent="0.25">
      <c r="A109" s="14" t="str">
        <f t="shared" si="5"/>
        <v>Калужская область</v>
      </c>
      <c r="B109" s="15">
        <f t="shared" si="2"/>
        <v>1926</v>
      </c>
      <c r="C109" s="16">
        <f t="shared" si="3"/>
        <v>19.059999999999999</v>
      </c>
      <c r="D109" s="17">
        <f t="shared" si="0"/>
        <v>1.6189999999999998</v>
      </c>
      <c r="E109" s="5"/>
      <c r="F109" s="18">
        <f t="shared" si="4"/>
        <v>47.744</v>
      </c>
      <c r="G109" s="17">
        <f t="shared" si="1"/>
        <v>5.2120000000000033</v>
      </c>
      <c r="J109" s="19">
        <f t="shared" si="6"/>
        <v>2</v>
      </c>
    </row>
    <row r="110" spans="1:43" ht="13.5" thickBot="1" x14ac:dyDescent="0.25">
      <c r="A110" s="14" t="str">
        <f t="shared" si="5"/>
        <v>Костромская область</v>
      </c>
      <c r="B110" s="15">
        <f t="shared" si="2"/>
        <v>1234</v>
      </c>
      <c r="C110" s="16">
        <f t="shared" si="3"/>
        <v>18.856999999999999</v>
      </c>
      <c r="D110" s="17">
        <f t="shared" si="0"/>
        <v>1.4160000000000004</v>
      </c>
      <c r="E110" s="5"/>
      <c r="F110" s="18">
        <f t="shared" si="4"/>
        <v>51.417000000000002</v>
      </c>
      <c r="G110" s="17">
        <f t="shared" si="1"/>
        <v>8.8850000000000051</v>
      </c>
      <c r="J110" s="19">
        <f t="shared" si="6"/>
        <v>2</v>
      </c>
    </row>
    <row r="111" spans="1:43" ht="13.5" thickBot="1" x14ac:dyDescent="0.25">
      <c r="A111" s="14" t="str">
        <f t="shared" si="5"/>
        <v>Курская область</v>
      </c>
      <c r="B111" s="15">
        <f t="shared" si="2"/>
        <v>2561</v>
      </c>
      <c r="C111" s="16">
        <f t="shared" si="3"/>
        <v>22.92</v>
      </c>
      <c r="D111" s="17">
        <f t="shared" si="0"/>
        <v>5.4790000000000028</v>
      </c>
      <c r="E111" s="5"/>
      <c r="F111" s="18">
        <f t="shared" si="4"/>
        <v>53.51</v>
      </c>
      <c r="G111" s="17">
        <f t="shared" si="1"/>
        <v>10.978000000000002</v>
      </c>
      <c r="J111" s="19">
        <f t="shared" si="6"/>
        <v>2</v>
      </c>
    </row>
    <row r="112" spans="1:43" ht="13.5" thickBot="1" x14ac:dyDescent="0.25">
      <c r="A112" s="14" t="str">
        <f t="shared" si="5"/>
        <v>Липецкая область</v>
      </c>
      <c r="B112" s="15">
        <f t="shared" si="2"/>
        <v>2063</v>
      </c>
      <c r="C112" s="16">
        <f t="shared" si="3"/>
        <v>17.817</v>
      </c>
      <c r="D112" s="17">
        <f t="shared" si="0"/>
        <v>0.37600000000000122</v>
      </c>
      <c r="E112" s="5"/>
      <c r="F112" s="18">
        <f t="shared" si="4"/>
        <v>45.988</v>
      </c>
      <c r="G112" s="17">
        <f t="shared" si="1"/>
        <v>3.4560000000000031</v>
      </c>
      <c r="J112" s="19">
        <f t="shared" si="6"/>
        <v>2</v>
      </c>
    </row>
    <row r="113" spans="1:10" ht="13.5" thickBot="1" x14ac:dyDescent="0.25">
      <c r="A113" s="14" t="str">
        <f t="shared" si="5"/>
        <v>Московская область</v>
      </c>
      <c r="B113" s="15">
        <f t="shared" si="2"/>
        <v>16584</v>
      </c>
      <c r="C113" s="16">
        <f t="shared" si="3"/>
        <v>22.934000000000001</v>
      </c>
      <c r="D113" s="17">
        <f t="shared" si="0"/>
        <v>5.4930000000000021</v>
      </c>
      <c r="E113" s="5"/>
      <c r="F113" s="18">
        <f t="shared" si="4"/>
        <v>47.518999999999998</v>
      </c>
      <c r="G113" s="17">
        <f t="shared" si="1"/>
        <v>4.9870000000000019</v>
      </c>
      <c r="J113" s="19">
        <f t="shared" si="6"/>
        <v>2</v>
      </c>
    </row>
    <row r="114" spans="1:10" ht="13.5" thickBot="1" x14ac:dyDescent="0.25">
      <c r="A114" s="14" t="str">
        <f t="shared" si="5"/>
        <v>Орловская область</v>
      </c>
      <c r="B114" s="15">
        <f t="shared" si="2"/>
        <v>1437</v>
      </c>
      <c r="C114" s="16">
        <f t="shared" si="3"/>
        <v>18.779</v>
      </c>
      <c r="D114" s="17">
        <f t="shared" si="0"/>
        <v>1.338000000000001</v>
      </c>
      <c r="E114" s="5"/>
      <c r="F114" s="18">
        <f t="shared" si="4"/>
        <v>46.899000000000001</v>
      </c>
      <c r="G114" s="17">
        <f t="shared" si="1"/>
        <v>4.3670000000000044</v>
      </c>
      <c r="J114" s="19">
        <f t="shared" si="6"/>
        <v>2</v>
      </c>
    </row>
    <row r="115" spans="1:10" ht="13.5" thickBot="1" x14ac:dyDescent="0.25">
      <c r="A115" s="14" t="str">
        <f t="shared" si="5"/>
        <v>Рязанская область</v>
      </c>
      <c r="B115" s="15">
        <f t="shared" si="2"/>
        <v>1852</v>
      </c>
      <c r="C115" s="16">
        <f t="shared" si="3"/>
        <v>16.311</v>
      </c>
      <c r="D115" s="17">
        <f t="shared" si="0"/>
        <v>-1.129999999999999</v>
      </c>
      <c r="E115" s="5"/>
      <c r="F115" s="18">
        <f t="shared" si="4"/>
        <v>48.994999999999997</v>
      </c>
      <c r="G115" s="17">
        <f t="shared" si="1"/>
        <v>6.463000000000001</v>
      </c>
      <c r="J115" s="19">
        <f t="shared" si="6"/>
        <v>0</v>
      </c>
    </row>
    <row r="116" spans="1:10" ht="13.5" thickBot="1" x14ac:dyDescent="0.25">
      <c r="A116" s="14" t="str">
        <f t="shared" si="5"/>
        <v>Смоленская область</v>
      </c>
      <c r="B116" s="15">
        <f t="shared" si="2"/>
        <v>2070</v>
      </c>
      <c r="C116" s="16">
        <f t="shared" si="3"/>
        <v>21.454999999999998</v>
      </c>
      <c r="D116" s="17">
        <f t="shared" si="0"/>
        <v>4.0139999999999993</v>
      </c>
      <c r="E116" s="5"/>
      <c r="F116" s="18">
        <f t="shared" si="4"/>
        <v>53.063000000000002</v>
      </c>
      <c r="G116" s="17">
        <f t="shared" si="1"/>
        <v>10.531000000000006</v>
      </c>
      <c r="J116" s="19">
        <f t="shared" si="6"/>
        <v>2</v>
      </c>
    </row>
    <row r="117" spans="1:10" ht="13.5" thickBot="1" x14ac:dyDescent="0.25">
      <c r="A117" s="14" t="str">
        <f t="shared" si="5"/>
        <v>Тамбовская область</v>
      </c>
      <c r="B117" s="15">
        <f t="shared" si="2"/>
        <v>1781</v>
      </c>
      <c r="C117" s="16">
        <f t="shared" si="3"/>
        <v>16.763999999999999</v>
      </c>
      <c r="D117" s="17">
        <f t="shared" si="0"/>
        <v>-0.6769999999999996</v>
      </c>
      <c r="E117" s="5"/>
      <c r="F117" s="18">
        <f t="shared" si="4"/>
        <v>49.915999999999997</v>
      </c>
      <c r="G117" s="17">
        <f t="shared" si="1"/>
        <v>7.3840000000000003</v>
      </c>
      <c r="J117" s="19">
        <f t="shared" si="6"/>
        <v>0</v>
      </c>
    </row>
    <row r="118" spans="1:10" ht="13.5" thickBot="1" x14ac:dyDescent="0.25">
      <c r="A118" s="14" t="str">
        <f t="shared" si="5"/>
        <v>Тверская область</v>
      </c>
      <c r="B118" s="15">
        <f t="shared" si="2"/>
        <v>3096</v>
      </c>
      <c r="C118" s="16">
        <f t="shared" si="3"/>
        <v>23.542000000000002</v>
      </c>
      <c r="D118" s="17">
        <f t="shared" si="0"/>
        <v>6.1010000000000026</v>
      </c>
      <c r="E118" s="5"/>
      <c r="F118" s="18">
        <f t="shared" si="4"/>
        <v>51.351999999999997</v>
      </c>
      <c r="G118" s="17">
        <f t="shared" si="1"/>
        <v>8.82</v>
      </c>
      <c r="J118" s="19">
        <f t="shared" si="6"/>
        <v>2</v>
      </c>
    </row>
    <row r="119" spans="1:10" ht="13.5" thickBot="1" x14ac:dyDescent="0.25">
      <c r="A119" s="14" t="str">
        <f t="shared" si="5"/>
        <v>Тульская область</v>
      </c>
      <c r="B119" s="15">
        <f t="shared" si="2"/>
        <v>2228</v>
      </c>
      <c r="C119" s="16">
        <f t="shared" si="3"/>
        <v>14.72</v>
      </c>
      <c r="D119" s="17">
        <f t="shared" si="0"/>
        <v>-2.7209999999999983</v>
      </c>
      <c r="E119" s="5"/>
      <c r="F119" s="18">
        <f t="shared" si="4"/>
        <v>45.929000000000002</v>
      </c>
      <c r="G119" s="17">
        <f t="shared" si="1"/>
        <v>3.3970000000000056</v>
      </c>
      <c r="J119" s="19">
        <f t="shared" si="6"/>
        <v>0</v>
      </c>
    </row>
    <row r="120" spans="1:10" ht="13.5" thickBot="1" x14ac:dyDescent="0.25">
      <c r="A120" s="14" t="str">
        <f t="shared" si="5"/>
        <v>Ярославская область</v>
      </c>
      <c r="B120" s="15">
        <f t="shared" si="2"/>
        <v>1910</v>
      </c>
      <c r="C120" s="16">
        <f t="shared" si="3"/>
        <v>15.02</v>
      </c>
      <c r="D120" s="17">
        <f t="shared" si="0"/>
        <v>-2.4209999999999994</v>
      </c>
      <c r="E120" s="5"/>
      <c r="F120" s="18">
        <f t="shared" si="4"/>
        <v>44.804000000000002</v>
      </c>
      <c r="G120" s="17">
        <f t="shared" si="1"/>
        <v>2.2720000000000056</v>
      </c>
      <c r="J120" s="19">
        <f t="shared" si="6"/>
        <v>0</v>
      </c>
    </row>
    <row r="121" spans="1:10" ht="13.5" thickBot="1" x14ac:dyDescent="0.25">
      <c r="A121" s="14" t="str">
        <f t="shared" si="5"/>
        <v>г. Москва</v>
      </c>
      <c r="B121" s="15">
        <f t="shared" si="2"/>
        <v>25123</v>
      </c>
      <c r="C121" s="16">
        <f t="shared" si="3"/>
        <v>20.597000000000001</v>
      </c>
      <c r="D121" s="17">
        <f t="shared" si="0"/>
        <v>3.1560000000000024</v>
      </c>
      <c r="E121" s="5"/>
      <c r="F121" s="18">
        <f t="shared" si="4"/>
        <v>28.373999999999999</v>
      </c>
      <c r="G121" s="17">
        <f t="shared" si="1"/>
        <v>-14.157999999999998</v>
      </c>
      <c r="J121" s="19">
        <f t="shared" si="6"/>
        <v>0</v>
      </c>
    </row>
    <row r="122" spans="1:10" s="7" customFormat="1" ht="13.5" thickBot="1" x14ac:dyDescent="0.25">
      <c r="A122" s="9" t="s">
        <v>2</v>
      </c>
      <c r="B122" s="10">
        <f t="shared" si="2"/>
        <v>24965</v>
      </c>
      <c r="C122" s="11">
        <f t="shared" si="3"/>
        <v>18.033999999999999</v>
      </c>
      <c r="D122" s="12">
        <f t="shared" si="0"/>
        <v>0.59299999999999997</v>
      </c>
      <c r="E122" s="5"/>
      <c r="F122" s="13">
        <f t="shared" si="4"/>
        <v>40.331000000000003</v>
      </c>
      <c r="G122" s="12">
        <f t="shared" si="1"/>
        <v>-2.2009999999999934</v>
      </c>
      <c r="J122" s="19"/>
    </row>
    <row r="123" spans="1:10" ht="13.5" thickBot="1" x14ac:dyDescent="0.25">
      <c r="A123" s="14" t="str">
        <f t="shared" si="5"/>
        <v>Республика Карелия</v>
      </c>
      <c r="B123" s="15">
        <f t="shared" si="2"/>
        <v>1378</v>
      </c>
      <c r="C123" s="16">
        <f t="shared" si="3"/>
        <v>21.785</v>
      </c>
      <c r="D123" s="17">
        <f t="shared" si="0"/>
        <v>4.3440000000000012</v>
      </c>
      <c r="E123" s="5"/>
      <c r="F123" s="18">
        <f t="shared" si="4"/>
        <v>51.902000000000001</v>
      </c>
      <c r="G123" s="17">
        <f t="shared" si="1"/>
        <v>9.3700000000000045</v>
      </c>
      <c r="J123" s="19">
        <f t="shared" si="6"/>
        <v>2</v>
      </c>
    </row>
    <row r="124" spans="1:10" ht="13.5" thickBot="1" x14ac:dyDescent="0.25">
      <c r="A124" s="14" t="str">
        <f t="shared" si="5"/>
        <v>Республика Коми</v>
      </c>
      <c r="B124" s="15">
        <f t="shared" si="2"/>
        <v>1158</v>
      </c>
      <c r="C124" s="16">
        <f t="shared" si="3"/>
        <v>13.396000000000001</v>
      </c>
      <c r="D124" s="17">
        <f t="shared" si="0"/>
        <v>-4.0449999999999982</v>
      </c>
      <c r="E124" s="5"/>
      <c r="F124" s="18">
        <f t="shared" si="4"/>
        <v>42.588999999999999</v>
      </c>
      <c r="G124" s="17">
        <f t="shared" si="1"/>
        <v>5.700000000000216E-2</v>
      </c>
      <c r="J124" s="19">
        <f t="shared" si="6"/>
        <v>0</v>
      </c>
    </row>
    <row r="125" spans="1:10" ht="13.5" thickBot="1" x14ac:dyDescent="0.25">
      <c r="A125" s="14" t="str">
        <f t="shared" si="5"/>
        <v>Архангельская область</v>
      </c>
      <c r="B125" s="15">
        <f t="shared" si="2"/>
        <v>1742</v>
      </c>
      <c r="C125" s="16">
        <f t="shared" si="3"/>
        <v>15.281000000000001</v>
      </c>
      <c r="D125" s="17">
        <f t="shared" si="0"/>
        <v>-2.1599999999999984</v>
      </c>
      <c r="E125" s="5"/>
      <c r="F125" s="18">
        <f t="shared" si="4"/>
        <v>51.508000000000003</v>
      </c>
      <c r="G125" s="17">
        <f t="shared" si="1"/>
        <v>8.9760000000000062</v>
      </c>
      <c r="J125" s="19">
        <f t="shared" si="6"/>
        <v>0</v>
      </c>
    </row>
    <row r="126" spans="1:10" ht="13.5" thickBot="1" x14ac:dyDescent="0.25">
      <c r="A126" s="14" t="str">
        <f t="shared" si="5"/>
        <v>Вологодская область</v>
      </c>
      <c r="B126" s="15">
        <f t="shared" si="2"/>
        <v>1962</v>
      </c>
      <c r="C126" s="16">
        <f t="shared" si="3"/>
        <v>16.472999999999999</v>
      </c>
      <c r="D126" s="17">
        <f t="shared" si="0"/>
        <v>-0.96799999999999997</v>
      </c>
      <c r="E126" s="5"/>
      <c r="F126" s="18">
        <f t="shared" si="4"/>
        <v>51.469000000000001</v>
      </c>
      <c r="G126" s="17">
        <f t="shared" si="1"/>
        <v>8.9370000000000047</v>
      </c>
      <c r="J126" s="19">
        <f t="shared" si="6"/>
        <v>0</v>
      </c>
    </row>
    <row r="127" spans="1:10" ht="13.5" thickBot="1" x14ac:dyDescent="0.25">
      <c r="A127" s="14" t="str">
        <f t="shared" si="5"/>
        <v>Калининградская область</v>
      </c>
      <c r="B127" s="15">
        <f t="shared" si="2"/>
        <v>2172</v>
      </c>
      <c r="C127" s="16">
        <f t="shared" si="3"/>
        <v>22.416</v>
      </c>
      <c r="D127" s="17">
        <f t="shared" si="0"/>
        <v>4.9750000000000014</v>
      </c>
      <c r="E127" s="5"/>
      <c r="F127" s="18">
        <f t="shared" si="4"/>
        <v>39.198999999999998</v>
      </c>
      <c r="G127" s="17">
        <f t="shared" si="1"/>
        <v>-3.3329999999999984</v>
      </c>
      <c r="J127" s="19">
        <f t="shared" si="6"/>
        <v>0</v>
      </c>
    </row>
    <row r="128" spans="1:10" ht="13.5" thickBot="1" x14ac:dyDescent="0.25">
      <c r="A128" s="14" t="str">
        <f t="shared" si="5"/>
        <v>Ленинградская область</v>
      </c>
      <c r="B128" s="15">
        <f t="shared" si="2"/>
        <v>3470</v>
      </c>
      <c r="C128" s="16">
        <f t="shared" si="3"/>
        <v>19.542999999999999</v>
      </c>
      <c r="D128" s="17">
        <f t="shared" si="0"/>
        <v>2.1020000000000003</v>
      </c>
      <c r="E128" s="5"/>
      <c r="F128" s="18">
        <f t="shared" si="4"/>
        <v>55.343000000000004</v>
      </c>
      <c r="G128" s="17">
        <f t="shared" si="1"/>
        <v>12.811000000000007</v>
      </c>
      <c r="J128" s="19">
        <f t="shared" si="6"/>
        <v>2</v>
      </c>
    </row>
    <row r="129" spans="1:10" ht="13.5" thickBot="1" x14ac:dyDescent="0.25">
      <c r="A129" s="14" t="str">
        <f t="shared" si="5"/>
        <v>Мурманская область</v>
      </c>
      <c r="B129" s="15">
        <f t="shared" si="2"/>
        <v>1364</v>
      </c>
      <c r="C129" s="16">
        <f t="shared" si="3"/>
        <v>17.8</v>
      </c>
      <c r="D129" s="17">
        <f t="shared" si="0"/>
        <v>0.35900000000000176</v>
      </c>
      <c r="E129" s="5"/>
      <c r="F129" s="18">
        <f t="shared" si="4"/>
        <v>37.805</v>
      </c>
      <c r="G129" s="17">
        <f t="shared" si="1"/>
        <v>-4.7269999999999968</v>
      </c>
      <c r="J129" s="19">
        <f t="shared" si="6"/>
        <v>0</v>
      </c>
    </row>
    <row r="130" spans="1:10" ht="13.5" thickBot="1" x14ac:dyDescent="0.25">
      <c r="A130" s="14" t="str">
        <f t="shared" si="5"/>
        <v>Новгородская область</v>
      </c>
      <c r="B130" s="15">
        <f t="shared" si="2"/>
        <v>1275</v>
      </c>
      <c r="C130" s="16">
        <f t="shared" si="3"/>
        <v>20.608000000000001</v>
      </c>
      <c r="D130" s="17">
        <f t="shared" si="0"/>
        <v>3.1670000000000016</v>
      </c>
      <c r="E130" s="5"/>
      <c r="F130" s="18">
        <f t="shared" si="4"/>
        <v>49.98</v>
      </c>
      <c r="G130" s="17">
        <f t="shared" si="1"/>
        <v>7.4480000000000004</v>
      </c>
      <c r="J130" s="19">
        <f t="shared" si="6"/>
        <v>2</v>
      </c>
    </row>
    <row r="131" spans="1:10" ht="13.5" thickBot="1" x14ac:dyDescent="0.25">
      <c r="A131" s="14" t="str">
        <f t="shared" si="5"/>
        <v>Псковская область</v>
      </c>
      <c r="B131" s="15">
        <f t="shared" si="2"/>
        <v>1079</v>
      </c>
      <c r="C131" s="16">
        <f t="shared" si="3"/>
        <v>16.571999999999999</v>
      </c>
      <c r="D131" s="17">
        <f t="shared" si="0"/>
        <v>-0.86899999999999977</v>
      </c>
      <c r="E131" s="5"/>
      <c r="F131" s="18">
        <f t="shared" si="4"/>
        <v>49.09</v>
      </c>
      <c r="G131" s="17">
        <f t="shared" si="1"/>
        <v>6.5580000000000069</v>
      </c>
      <c r="J131" s="19">
        <f t="shared" si="6"/>
        <v>0</v>
      </c>
    </row>
    <row r="132" spans="1:10" ht="13.5" thickBot="1" x14ac:dyDescent="0.25">
      <c r="A132" s="14" t="str">
        <f t="shared" si="5"/>
        <v>Ненецкий автономный округ</v>
      </c>
      <c r="B132" s="15">
        <f t="shared" si="2"/>
        <v>87</v>
      </c>
      <c r="C132" s="16">
        <f t="shared" si="3"/>
        <v>20.059000000000001</v>
      </c>
      <c r="D132" s="17">
        <f t="shared" si="0"/>
        <v>2.6180000000000021</v>
      </c>
      <c r="E132" s="5"/>
      <c r="F132" s="18">
        <f t="shared" si="4"/>
        <v>56.494</v>
      </c>
      <c r="G132" s="17">
        <f t="shared" si="1"/>
        <v>13.962000000000003</v>
      </c>
      <c r="J132" s="19">
        <f t="shared" si="6"/>
        <v>2</v>
      </c>
    </row>
    <row r="133" spans="1:10" ht="13.5" thickBot="1" x14ac:dyDescent="0.25">
      <c r="A133" s="14" t="str">
        <f t="shared" si="5"/>
        <v>г. Санкт-Петербург</v>
      </c>
      <c r="B133" s="15">
        <f t="shared" si="2"/>
        <v>9278</v>
      </c>
      <c r="C133" s="16">
        <f t="shared" si="3"/>
        <v>17.870999999999999</v>
      </c>
      <c r="D133" s="17">
        <f t="shared" si="0"/>
        <v>0.42999999999999972</v>
      </c>
      <c r="E133" s="5"/>
      <c r="F133" s="18">
        <f t="shared" si="4"/>
        <v>31.981999999999999</v>
      </c>
      <c r="G133" s="17">
        <f t="shared" si="1"/>
        <v>-10.549999999999997</v>
      </c>
      <c r="J133" s="19">
        <f t="shared" si="6"/>
        <v>0</v>
      </c>
    </row>
    <row r="134" spans="1:10" s="7" customFormat="1" ht="13.5" thickBot="1" x14ac:dyDescent="0.25">
      <c r="A134" s="9" t="s">
        <v>3</v>
      </c>
      <c r="B134" s="10">
        <f t="shared" si="2"/>
        <v>30392</v>
      </c>
      <c r="C134" s="11">
        <f t="shared" si="3"/>
        <v>21.702999999999999</v>
      </c>
      <c r="D134" s="12">
        <f t="shared" ref="D134:D165" si="7">C134-C$102</f>
        <v>4.2620000000000005</v>
      </c>
      <c r="E134" s="5"/>
      <c r="F134" s="13">
        <f t="shared" si="4"/>
        <v>43.095999999999997</v>
      </c>
      <c r="G134" s="12">
        <f t="shared" ref="G134:G165" si="8">F134-F$102</f>
        <v>0.56400000000000006</v>
      </c>
      <c r="J134" s="19"/>
    </row>
    <row r="135" spans="1:10" ht="13.5" thickBot="1" x14ac:dyDescent="0.25">
      <c r="A135" s="14" t="str">
        <f t="shared" si="5"/>
        <v>Республика Адыгея</v>
      </c>
      <c r="B135" s="15">
        <f t="shared" ref="B135:B166" si="9">G35+N35</f>
        <v>609</v>
      </c>
      <c r="C135" s="16">
        <f t="shared" ref="C135:C166" si="10">ROUND(B135*10000/$AK35,3)</f>
        <v>13.558</v>
      </c>
      <c r="D135" s="17">
        <f t="shared" si="7"/>
        <v>-3.8829999999999991</v>
      </c>
      <c r="E135" s="5"/>
      <c r="F135" s="18">
        <f t="shared" ref="F135:F166" si="11">ROUND(B135/AJ35*100,3)</f>
        <v>41.121000000000002</v>
      </c>
      <c r="G135" s="17">
        <f t="shared" si="8"/>
        <v>-1.4109999999999943</v>
      </c>
      <c r="J135" s="19">
        <f t="shared" si="6"/>
        <v>0</v>
      </c>
    </row>
    <row r="136" spans="1:10" ht="13.5" thickBot="1" x14ac:dyDescent="0.25">
      <c r="A136" s="14" t="str">
        <f t="shared" si="5"/>
        <v>Республика Калмыкия</v>
      </c>
      <c r="B136" s="15">
        <f t="shared" si="9"/>
        <v>442</v>
      </c>
      <c r="C136" s="16">
        <f t="shared" si="10"/>
        <v>15.754</v>
      </c>
      <c r="D136" s="17">
        <f t="shared" si="7"/>
        <v>-1.6869999999999994</v>
      </c>
      <c r="E136" s="5"/>
      <c r="F136" s="18">
        <f t="shared" si="11"/>
        <v>54.771000000000001</v>
      </c>
      <c r="G136" s="17">
        <f t="shared" si="8"/>
        <v>12.239000000000004</v>
      </c>
      <c r="J136" s="19">
        <f t="shared" si="6"/>
        <v>0</v>
      </c>
    </row>
    <row r="137" spans="1:10" ht="13.5" thickBot="1" x14ac:dyDescent="0.25">
      <c r="A137" s="14" t="str">
        <f t="shared" si="5"/>
        <v>Краснодарский край</v>
      </c>
      <c r="B137" s="15">
        <f t="shared" si="9"/>
        <v>12998</v>
      </c>
      <c r="C137" s="16">
        <f t="shared" si="10"/>
        <v>23.835000000000001</v>
      </c>
      <c r="D137" s="17">
        <f t="shared" si="7"/>
        <v>6.3940000000000019</v>
      </c>
      <c r="E137" s="5"/>
      <c r="F137" s="18">
        <f t="shared" si="11"/>
        <v>40.42</v>
      </c>
      <c r="G137" s="17">
        <f t="shared" si="8"/>
        <v>-2.1119999999999948</v>
      </c>
      <c r="J137" s="19">
        <f t="shared" si="6"/>
        <v>0</v>
      </c>
    </row>
    <row r="138" spans="1:10" ht="13.5" thickBot="1" x14ac:dyDescent="0.25">
      <c r="A138" s="14" t="str">
        <f t="shared" si="5"/>
        <v>Астраханская область</v>
      </c>
      <c r="B138" s="15">
        <f t="shared" si="9"/>
        <v>2378</v>
      </c>
      <c r="C138" s="16">
        <f t="shared" si="10"/>
        <v>23.283999999999999</v>
      </c>
      <c r="D138" s="17">
        <f t="shared" si="7"/>
        <v>5.843</v>
      </c>
      <c r="E138" s="5"/>
      <c r="F138" s="18">
        <f t="shared" si="11"/>
        <v>52.103000000000002</v>
      </c>
      <c r="G138" s="17">
        <f t="shared" si="8"/>
        <v>9.5710000000000051</v>
      </c>
      <c r="J138" s="19">
        <f t="shared" si="6"/>
        <v>2</v>
      </c>
    </row>
    <row r="139" spans="1:10" ht="13.5" thickBot="1" x14ac:dyDescent="0.25">
      <c r="A139" s="14" t="str">
        <f t="shared" si="5"/>
        <v>Волгоградская область</v>
      </c>
      <c r="B139" s="15">
        <f t="shared" si="9"/>
        <v>5287</v>
      </c>
      <c r="C139" s="16">
        <f t="shared" si="10"/>
        <v>20.672999999999998</v>
      </c>
      <c r="D139" s="17">
        <f t="shared" si="7"/>
        <v>3.2319999999999993</v>
      </c>
      <c r="E139" s="5"/>
      <c r="F139" s="18">
        <f t="shared" si="11"/>
        <v>48.63</v>
      </c>
      <c r="G139" s="17">
        <f t="shared" si="8"/>
        <v>6.0980000000000061</v>
      </c>
      <c r="J139" s="19">
        <f t="shared" si="6"/>
        <v>2</v>
      </c>
    </row>
    <row r="140" spans="1:10" ht="13.5" thickBot="1" x14ac:dyDescent="0.25">
      <c r="A140" s="14" t="str">
        <f t="shared" si="5"/>
        <v>Ростовская область</v>
      </c>
      <c r="B140" s="15">
        <f t="shared" si="9"/>
        <v>8678</v>
      </c>
      <c r="C140" s="16">
        <f t="shared" si="10"/>
        <v>20.457000000000001</v>
      </c>
      <c r="D140" s="17">
        <f t="shared" si="7"/>
        <v>3.0160000000000018</v>
      </c>
      <c r="E140" s="5"/>
      <c r="F140" s="18">
        <f t="shared" si="11"/>
        <v>42.042999999999999</v>
      </c>
      <c r="G140" s="17">
        <f t="shared" si="8"/>
        <v>-0.48899999999999721</v>
      </c>
      <c r="J140" s="19">
        <f t="shared" si="6"/>
        <v>0</v>
      </c>
    </row>
    <row r="141" spans="1:10" s="7" customFormat="1" ht="13.5" thickBot="1" x14ac:dyDescent="0.25">
      <c r="A141" s="9" t="s">
        <v>4</v>
      </c>
      <c r="B141" s="10">
        <f t="shared" si="9"/>
        <v>10802</v>
      </c>
      <c r="C141" s="11">
        <f t="shared" si="10"/>
        <v>11.183</v>
      </c>
      <c r="D141" s="12">
        <f t="shared" si="7"/>
        <v>-6.2579999999999991</v>
      </c>
      <c r="E141" s="5"/>
      <c r="F141" s="13">
        <f t="shared" si="11"/>
        <v>44.744999999999997</v>
      </c>
      <c r="G141" s="12">
        <f t="shared" si="8"/>
        <v>2.213000000000001</v>
      </c>
      <c r="J141" s="19"/>
    </row>
    <row r="142" spans="1:10" ht="13.5" thickBot="1" x14ac:dyDescent="0.25">
      <c r="A142" s="14" t="str">
        <f t="shared" si="5"/>
        <v>Республика Дагестан</v>
      </c>
      <c r="B142" s="15">
        <f t="shared" si="9"/>
        <v>2994</v>
      </c>
      <c r="C142" s="16">
        <f t="shared" si="10"/>
        <v>10.012</v>
      </c>
      <c r="D142" s="17">
        <f t="shared" si="7"/>
        <v>-7.4289999999999985</v>
      </c>
      <c r="E142" s="5"/>
      <c r="F142" s="18">
        <f t="shared" si="11"/>
        <v>49.042000000000002</v>
      </c>
      <c r="G142" s="17">
        <f t="shared" si="8"/>
        <v>6.5100000000000051</v>
      </c>
      <c r="J142" s="19">
        <f t="shared" si="6"/>
        <v>0</v>
      </c>
    </row>
    <row r="143" spans="1:10" ht="13.5" thickBot="1" x14ac:dyDescent="0.25">
      <c r="A143" s="14" t="str">
        <f t="shared" si="5"/>
        <v>Республика Ингушетия</v>
      </c>
      <c r="B143" s="15">
        <f t="shared" si="9"/>
        <v>440</v>
      </c>
      <c r="C143" s="16">
        <f t="shared" si="10"/>
        <v>9.4849999999999994</v>
      </c>
      <c r="D143" s="17">
        <f t="shared" si="7"/>
        <v>-7.9559999999999995</v>
      </c>
      <c r="E143" s="5"/>
      <c r="F143" s="18">
        <f t="shared" si="11"/>
        <v>58.981000000000002</v>
      </c>
      <c r="G143" s="17">
        <f t="shared" si="8"/>
        <v>16.449000000000005</v>
      </c>
      <c r="J143" s="19">
        <f t="shared" si="6"/>
        <v>0</v>
      </c>
    </row>
    <row r="144" spans="1:10" ht="13.5" thickBot="1" x14ac:dyDescent="0.25">
      <c r="A144" s="14" t="str">
        <f t="shared" si="5"/>
        <v>Кабардино-Балкарская Республика</v>
      </c>
      <c r="B144" s="15">
        <f t="shared" si="9"/>
        <v>906</v>
      </c>
      <c r="C144" s="16">
        <f t="shared" si="10"/>
        <v>10.526</v>
      </c>
      <c r="D144" s="17">
        <f t="shared" si="7"/>
        <v>-6.9149999999999991</v>
      </c>
      <c r="E144" s="5"/>
      <c r="F144" s="18">
        <f t="shared" si="11"/>
        <v>54.643999999999998</v>
      </c>
      <c r="G144" s="17">
        <f t="shared" si="8"/>
        <v>12.112000000000002</v>
      </c>
      <c r="J144" s="19">
        <f t="shared" si="6"/>
        <v>0</v>
      </c>
    </row>
    <row r="145" spans="1:10" ht="13.5" thickBot="1" x14ac:dyDescent="0.25">
      <c r="A145" s="14" t="str">
        <f t="shared" si="5"/>
        <v>Карачаево-Черкесская Республика</v>
      </c>
      <c r="B145" s="15">
        <f t="shared" si="9"/>
        <v>559</v>
      </c>
      <c r="C145" s="16">
        <f t="shared" si="10"/>
        <v>11.917</v>
      </c>
      <c r="D145" s="17">
        <f t="shared" si="7"/>
        <v>-5.5239999999999991</v>
      </c>
      <c r="E145" s="5"/>
      <c r="F145" s="18">
        <f t="shared" si="11"/>
        <v>46.622</v>
      </c>
      <c r="G145" s="17">
        <f t="shared" si="8"/>
        <v>4.0900000000000034</v>
      </c>
      <c r="J145" s="19">
        <f t="shared" si="6"/>
        <v>0</v>
      </c>
    </row>
    <row r="146" spans="1:10" ht="13.5" thickBot="1" x14ac:dyDescent="0.25">
      <c r="A146" s="14" t="str">
        <f t="shared" si="5"/>
        <v>Республика Северная Осетия - Алания</v>
      </c>
      <c r="B146" s="15">
        <f t="shared" si="9"/>
        <v>1228</v>
      </c>
      <c r="C146" s="16">
        <f t="shared" si="10"/>
        <v>17.411999999999999</v>
      </c>
      <c r="D146" s="17">
        <f t="shared" si="7"/>
        <v>-2.8999999999999915E-2</v>
      </c>
      <c r="E146" s="5"/>
      <c r="F146" s="18">
        <f t="shared" si="11"/>
        <v>46.286999999999999</v>
      </c>
      <c r="G146" s="17">
        <f t="shared" si="8"/>
        <v>3.7550000000000026</v>
      </c>
      <c r="J146" s="19">
        <f t="shared" si="6"/>
        <v>0</v>
      </c>
    </row>
    <row r="147" spans="1:10" ht="13.5" thickBot="1" x14ac:dyDescent="0.25">
      <c r="A147" s="14" t="str">
        <f t="shared" si="5"/>
        <v>Чеченская Республика</v>
      </c>
      <c r="B147" s="15">
        <f t="shared" si="9"/>
        <v>270</v>
      </c>
      <c r="C147" s="16">
        <f t="shared" si="10"/>
        <v>1.97</v>
      </c>
      <c r="D147" s="17">
        <f t="shared" si="7"/>
        <v>-15.470999999999998</v>
      </c>
      <c r="E147" s="5"/>
      <c r="F147" s="18">
        <f t="shared" si="11"/>
        <v>43.619</v>
      </c>
      <c r="G147" s="17">
        <f t="shared" si="8"/>
        <v>1.0870000000000033</v>
      </c>
      <c r="J147" s="19">
        <f t="shared" si="6"/>
        <v>0</v>
      </c>
    </row>
    <row r="148" spans="1:10" ht="13.5" thickBot="1" x14ac:dyDescent="0.25">
      <c r="A148" s="14" t="str">
        <f t="shared" si="5"/>
        <v>Ставропольский край</v>
      </c>
      <c r="B148" s="15">
        <f t="shared" si="9"/>
        <v>4405</v>
      </c>
      <c r="C148" s="16">
        <f t="shared" si="10"/>
        <v>15.734999999999999</v>
      </c>
      <c r="D148" s="17">
        <f t="shared" si="7"/>
        <v>-1.7059999999999995</v>
      </c>
      <c r="E148" s="5"/>
      <c r="F148" s="18">
        <f t="shared" si="11"/>
        <v>39.468000000000004</v>
      </c>
      <c r="G148" s="17">
        <f t="shared" si="8"/>
        <v>-3.063999999999993</v>
      </c>
      <c r="J148" s="19">
        <f t="shared" si="6"/>
        <v>0</v>
      </c>
    </row>
    <row r="149" spans="1:10" s="7" customFormat="1" ht="13.5" thickBot="1" x14ac:dyDescent="0.25">
      <c r="A149" s="9" t="s">
        <v>5</v>
      </c>
      <c r="B149" s="10">
        <f t="shared" si="9"/>
        <v>44789</v>
      </c>
      <c r="C149" s="11">
        <f t="shared" si="10"/>
        <v>15.073</v>
      </c>
      <c r="D149" s="12">
        <f t="shared" si="7"/>
        <v>-2.3679999999999986</v>
      </c>
      <c r="E149" s="5"/>
      <c r="F149" s="13">
        <f t="shared" si="11"/>
        <v>44.89</v>
      </c>
      <c r="G149" s="12">
        <f t="shared" si="8"/>
        <v>2.3580000000000041</v>
      </c>
      <c r="J149" s="19"/>
    </row>
    <row r="150" spans="1:10" ht="13.5" thickBot="1" x14ac:dyDescent="0.25">
      <c r="A150" s="14" t="str">
        <f t="shared" si="5"/>
        <v>Республика Башкортостан</v>
      </c>
      <c r="B150" s="15">
        <f t="shared" si="9"/>
        <v>5303</v>
      </c>
      <c r="C150" s="16">
        <f t="shared" si="10"/>
        <v>13.023</v>
      </c>
      <c r="D150" s="17">
        <f t="shared" si="7"/>
        <v>-4.4179999999999993</v>
      </c>
      <c r="E150" s="5"/>
      <c r="F150" s="18">
        <f t="shared" si="11"/>
        <v>44.637999999999998</v>
      </c>
      <c r="G150" s="17">
        <f t="shared" si="8"/>
        <v>2.1060000000000016</v>
      </c>
      <c r="J150" s="19">
        <f t="shared" si="6"/>
        <v>0</v>
      </c>
    </row>
    <row r="151" spans="1:10" ht="13.5" thickBot="1" x14ac:dyDescent="0.25">
      <c r="A151" s="14" t="str">
        <f t="shared" si="5"/>
        <v>Республика Марий Эл</v>
      </c>
      <c r="B151" s="15">
        <f t="shared" si="9"/>
        <v>632</v>
      </c>
      <c r="C151" s="16">
        <f t="shared" si="10"/>
        <v>9.1940000000000008</v>
      </c>
      <c r="D151" s="17">
        <f t="shared" si="7"/>
        <v>-8.2469999999999981</v>
      </c>
      <c r="E151" s="5"/>
      <c r="F151" s="18">
        <f t="shared" si="11"/>
        <v>43.466000000000001</v>
      </c>
      <c r="G151" s="17">
        <f t="shared" si="8"/>
        <v>0.9340000000000046</v>
      </c>
      <c r="J151" s="19">
        <f t="shared" si="6"/>
        <v>0</v>
      </c>
    </row>
    <row r="152" spans="1:10" ht="13.5" thickBot="1" x14ac:dyDescent="0.25">
      <c r="A152" s="14" t="str">
        <f t="shared" si="5"/>
        <v>Республика Мордовия</v>
      </c>
      <c r="B152" s="15">
        <f t="shared" si="9"/>
        <v>1258</v>
      </c>
      <c r="C152" s="16">
        <f t="shared" si="10"/>
        <v>15.552</v>
      </c>
      <c r="D152" s="17">
        <f t="shared" si="7"/>
        <v>-1.8889999999999993</v>
      </c>
      <c r="E152" s="5"/>
      <c r="F152" s="18">
        <f t="shared" si="11"/>
        <v>51.941000000000003</v>
      </c>
      <c r="G152" s="17">
        <f t="shared" si="8"/>
        <v>9.409000000000006</v>
      </c>
      <c r="J152" s="19">
        <f t="shared" si="6"/>
        <v>0</v>
      </c>
    </row>
    <row r="153" spans="1:10" ht="13.5" thickBot="1" x14ac:dyDescent="0.25">
      <c r="A153" s="14" t="str">
        <f t="shared" si="5"/>
        <v>Республика Татарстан</v>
      </c>
      <c r="B153" s="15">
        <f t="shared" si="9"/>
        <v>4351</v>
      </c>
      <c r="C153" s="16">
        <f t="shared" si="10"/>
        <v>11.287000000000001</v>
      </c>
      <c r="D153" s="17">
        <f t="shared" si="7"/>
        <v>-6.1539999999999981</v>
      </c>
      <c r="E153" s="5"/>
      <c r="F153" s="18">
        <f t="shared" si="11"/>
        <v>41.901000000000003</v>
      </c>
      <c r="G153" s="17">
        <f t="shared" si="8"/>
        <v>-0.63099999999999312</v>
      </c>
      <c r="J153" s="19">
        <f t="shared" si="6"/>
        <v>0</v>
      </c>
    </row>
    <row r="154" spans="1:10" ht="13.5" thickBot="1" x14ac:dyDescent="0.25">
      <c r="A154" s="14" t="str">
        <f t="shared" si="5"/>
        <v>Удмуртская Республика</v>
      </c>
      <c r="B154" s="15">
        <f t="shared" si="9"/>
        <v>1552</v>
      </c>
      <c r="C154" s="16">
        <f t="shared" si="10"/>
        <v>10.228</v>
      </c>
      <c r="D154" s="17">
        <f t="shared" si="7"/>
        <v>-7.2129999999999992</v>
      </c>
      <c r="E154" s="5"/>
      <c r="F154" s="18">
        <f t="shared" si="11"/>
        <v>44.241999999999997</v>
      </c>
      <c r="G154" s="17">
        <f t="shared" si="8"/>
        <v>1.7100000000000009</v>
      </c>
      <c r="J154" s="19">
        <f t="shared" si="6"/>
        <v>0</v>
      </c>
    </row>
    <row r="155" spans="1:10" ht="13.5" thickBot="1" x14ac:dyDescent="0.25">
      <c r="A155" s="14" t="str">
        <f t="shared" si="5"/>
        <v>Чувашская Республика</v>
      </c>
      <c r="B155" s="15">
        <f t="shared" si="9"/>
        <v>1527</v>
      </c>
      <c r="C155" s="16">
        <f t="shared" si="10"/>
        <v>12.334</v>
      </c>
      <c r="D155" s="17">
        <f t="shared" si="7"/>
        <v>-5.1069999999999993</v>
      </c>
      <c r="E155" s="5"/>
      <c r="F155" s="18">
        <f t="shared" si="11"/>
        <v>40.472000000000001</v>
      </c>
      <c r="G155" s="17">
        <f t="shared" si="8"/>
        <v>-2.0599999999999952</v>
      </c>
      <c r="J155" s="19">
        <f t="shared" si="6"/>
        <v>0</v>
      </c>
    </row>
    <row r="156" spans="1:10" ht="13.5" thickBot="1" x14ac:dyDescent="0.25">
      <c r="A156" s="14" t="str">
        <f>A56</f>
        <v>Пермский край</v>
      </c>
      <c r="B156" s="15">
        <f t="shared" si="9"/>
        <v>3183</v>
      </c>
      <c r="C156" s="16">
        <f t="shared" si="10"/>
        <v>12.07</v>
      </c>
      <c r="D156" s="17">
        <f t="shared" si="7"/>
        <v>-5.3709999999999987</v>
      </c>
      <c r="E156" s="5"/>
      <c r="F156" s="18">
        <f t="shared" si="11"/>
        <v>38.826999999999998</v>
      </c>
      <c r="G156" s="17">
        <f t="shared" si="8"/>
        <v>-3.7049999999999983</v>
      </c>
      <c r="J156" s="19">
        <f t="shared" si="6"/>
        <v>0</v>
      </c>
    </row>
    <row r="157" spans="1:10" ht="13.5" thickBot="1" x14ac:dyDescent="0.25">
      <c r="A157" s="14" t="str">
        <f t="shared" si="5"/>
        <v>Кировская область</v>
      </c>
      <c r="B157" s="15">
        <f t="shared" si="9"/>
        <v>5344</v>
      </c>
      <c r="C157" s="16">
        <f t="shared" si="10"/>
        <v>40.970999999999997</v>
      </c>
      <c r="D157" s="48">
        <f t="shared" si="7"/>
        <v>23.529999999999998</v>
      </c>
      <c r="E157" s="5"/>
      <c r="F157" s="18">
        <f t="shared" si="11"/>
        <v>64.917000000000002</v>
      </c>
      <c r="G157" s="17">
        <f t="shared" si="8"/>
        <v>22.385000000000005</v>
      </c>
      <c r="J157" s="19">
        <f t="shared" si="6"/>
        <v>2</v>
      </c>
    </row>
    <row r="158" spans="1:10" ht="13.5" thickBot="1" x14ac:dyDescent="0.25">
      <c r="A158" s="14" t="str">
        <f t="shared" si="5"/>
        <v>Нижегородская область</v>
      </c>
      <c r="B158" s="15">
        <f t="shared" si="9"/>
        <v>4648</v>
      </c>
      <c r="C158" s="16">
        <f t="shared" si="10"/>
        <v>14.212999999999999</v>
      </c>
      <c r="D158" s="17">
        <f t="shared" si="7"/>
        <v>-3.2279999999999998</v>
      </c>
      <c r="E158" s="5"/>
      <c r="F158" s="18">
        <f t="shared" si="11"/>
        <v>40.052</v>
      </c>
      <c r="G158" s="17">
        <f t="shared" si="8"/>
        <v>-2.4799999999999969</v>
      </c>
      <c r="J158" s="19">
        <f t="shared" si="6"/>
        <v>0</v>
      </c>
    </row>
    <row r="159" spans="1:10" ht="13.5" thickBot="1" x14ac:dyDescent="0.25">
      <c r="A159" s="14" t="str">
        <f t="shared" si="5"/>
        <v>Оренбургская область</v>
      </c>
      <c r="B159" s="15">
        <f t="shared" si="9"/>
        <v>3511</v>
      </c>
      <c r="C159" s="16">
        <f t="shared" si="10"/>
        <v>17.545000000000002</v>
      </c>
      <c r="D159" s="17">
        <f t="shared" si="7"/>
        <v>0.10400000000000276</v>
      </c>
      <c r="E159" s="5"/>
      <c r="F159" s="18">
        <f t="shared" si="11"/>
        <v>50.1</v>
      </c>
      <c r="G159" s="17">
        <f t="shared" si="8"/>
        <v>7.5680000000000049</v>
      </c>
      <c r="J159" s="19">
        <f t="shared" si="6"/>
        <v>2</v>
      </c>
    </row>
    <row r="160" spans="1:10" ht="13.5" thickBot="1" x14ac:dyDescent="0.25">
      <c r="A160" s="14" t="str">
        <f t="shared" si="5"/>
        <v>Пензенская область</v>
      </c>
      <c r="B160" s="15">
        <f t="shared" si="9"/>
        <v>1821</v>
      </c>
      <c r="C160" s="16">
        <f t="shared" si="10"/>
        <v>13.433</v>
      </c>
      <c r="D160" s="17">
        <f t="shared" si="7"/>
        <v>-4.0079999999999991</v>
      </c>
      <c r="E160" s="5"/>
      <c r="F160" s="18">
        <f t="shared" si="11"/>
        <v>50.345999999999997</v>
      </c>
      <c r="G160" s="17">
        <f t="shared" si="8"/>
        <v>7.8140000000000001</v>
      </c>
      <c r="J160" s="19">
        <f t="shared" si="6"/>
        <v>0</v>
      </c>
    </row>
    <row r="161" spans="1:10" ht="13.5" thickBot="1" x14ac:dyDescent="0.25">
      <c r="A161" s="14" t="str">
        <f t="shared" si="5"/>
        <v>Самарская область</v>
      </c>
      <c r="B161" s="15">
        <f t="shared" si="9"/>
        <v>4313</v>
      </c>
      <c r="C161" s="16">
        <f t="shared" si="10"/>
        <v>13.425000000000001</v>
      </c>
      <c r="D161" s="17">
        <f t="shared" si="7"/>
        <v>-4.0159999999999982</v>
      </c>
      <c r="E161" s="5"/>
      <c r="F161" s="18">
        <f t="shared" si="11"/>
        <v>35.286000000000001</v>
      </c>
      <c r="G161" s="17">
        <f t="shared" si="8"/>
        <v>-7.2459999999999951</v>
      </c>
      <c r="J161" s="19">
        <f t="shared" si="6"/>
        <v>0</v>
      </c>
    </row>
    <row r="162" spans="1:10" ht="13.5" thickBot="1" x14ac:dyDescent="0.25">
      <c r="A162" s="14" t="str">
        <f t="shared" si="5"/>
        <v>Саратовская область</v>
      </c>
      <c r="B162" s="15">
        <f t="shared" si="9"/>
        <v>5282</v>
      </c>
      <c r="C162" s="16">
        <f t="shared" si="10"/>
        <v>21.187000000000001</v>
      </c>
      <c r="D162" s="17">
        <f t="shared" si="7"/>
        <v>3.7460000000000022</v>
      </c>
      <c r="E162" s="5"/>
      <c r="F162" s="18">
        <f t="shared" si="11"/>
        <v>50.41</v>
      </c>
      <c r="G162" s="17">
        <f t="shared" si="8"/>
        <v>7.8780000000000001</v>
      </c>
      <c r="J162" s="19">
        <f t="shared" si="6"/>
        <v>2</v>
      </c>
    </row>
    <row r="163" spans="1:10" ht="13.5" thickBot="1" x14ac:dyDescent="0.25">
      <c r="A163" s="14" t="str">
        <f t="shared" si="5"/>
        <v>Ульяновская область</v>
      </c>
      <c r="B163" s="15">
        <f t="shared" si="9"/>
        <v>2064</v>
      </c>
      <c r="C163" s="16">
        <f t="shared" si="10"/>
        <v>16.347999999999999</v>
      </c>
      <c r="D163" s="17">
        <f t="shared" si="7"/>
        <v>-1.093</v>
      </c>
      <c r="E163" s="5"/>
      <c r="F163" s="18">
        <f t="shared" si="11"/>
        <v>41.33</v>
      </c>
      <c r="G163" s="17">
        <f t="shared" si="8"/>
        <v>-1.2019999999999982</v>
      </c>
      <c r="J163" s="19">
        <f t="shared" si="6"/>
        <v>0</v>
      </c>
    </row>
    <row r="164" spans="1:10" s="7" customFormat="1" ht="13.5" thickBot="1" x14ac:dyDescent="0.25">
      <c r="A164" s="9" t="s">
        <v>6</v>
      </c>
      <c r="B164" s="10">
        <f t="shared" si="9"/>
        <v>19302</v>
      </c>
      <c r="C164" s="11">
        <f t="shared" si="10"/>
        <v>15.724</v>
      </c>
      <c r="D164" s="12">
        <f t="shared" si="7"/>
        <v>-1.7169999999999987</v>
      </c>
      <c r="E164" s="5"/>
      <c r="F164" s="13">
        <f t="shared" si="11"/>
        <v>44.872</v>
      </c>
      <c r="G164" s="12">
        <f t="shared" si="8"/>
        <v>2.3400000000000034</v>
      </c>
      <c r="J164" s="19"/>
    </row>
    <row r="165" spans="1:10" ht="13.5" thickBot="1" x14ac:dyDescent="0.25">
      <c r="A165" s="14" t="str">
        <f t="shared" si="5"/>
        <v>Курганская область</v>
      </c>
      <c r="B165" s="15">
        <f t="shared" si="9"/>
        <v>1424</v>
      </c>
      <c r="C165" s="16">
        <f t="shared" si="10"/>
        <v>16.370999999999999</v>
      </c>
      <c r="D165" s="17">
        <f t="shared" si="7"/>
        <v>-1.0700000000000003</v>
      </c>
      <c r="E165" s="5"/>
      <c r="F165" s="18">
        <f t="shared" si="11"/>
        <v>53.573999999999998</v>
      </c>
      <c r="G165" s="17">
        <f t="shared" si="8"/>
        <v>11.042000000000002</v>
      </c>
      <c r="J165" s="19">
        <f t="shared" si="6"/>
        <v>0</v>
      </c>
    </row>
    <row r="166" spans="1:10" ht="13.5" thickBot="1" x14ac:dyDescent="0.25">
      <c r="A166" s="14" t="str">
        <f t="shared" si="5"/>
        <v>Свердловская область</v>
      </c>
      <c r="B166" s="15">
        <f t="shared" si="9"/>
        <v>6033</v>
      </c>
      <c r="C166" s="16">
        <f t="shared" si="10"/>
        <v>13.941000000000001</v>
      </c>
      <c r="D166" s="17">
        <f t="shared" ref="D166:D197" si="12">C166-C$102</f>
        <v>-3.4999999999999982</v>
      </c>
      <c r="E166" s="5"/>
      <c r="F166" s="18">
        <f t="shared" si="11"/>
        <v>39.262</v>
      </c>
      <c r="G166" s="17">
        <f t="shared" ref="G166:G197" si="13">F166-F$102</f>
        <v>-3.269999999999996</v>
      </c>
      <c r="J166" s="19">
        <f t="shared" si="6"/>
        <v>0</v>
      </c>
    </row>
    <row r="167" spans="1:10" ht="13.5" thickBot="1" x14ac:dyDescent="0.25">
      <c r="A167" s="14" t="str">
        <f t="shared" si="5"/>
        <v>Тюменская область</v>
      </c>
      <c r="B167" s="15">
        <f t="shared" ref="B167:B198" si="14">G67+N67</f>
        <v>2723</v>
      </c>
      <c r="C167" s="16">
        <f t="shared" ref="C167:C198" si="15">ROUND(B167*10000/$AK67,3)</f>
        <v>19.052</v>
      </c>
      <c r="D167" s="17">
        <f t="shared" si="12"/>
        <v>1.6110000000000007</v>
      </c>
      <c r="E167" s="5"/>
      <c r="F167" s="18">
        <f t="shared" ref="F167:F198" si="16">ROUND(B167/AJ67*100,3)</f>
        <v>49.481999999999999</v>
      </c>
      <c r="G167" s="17">
        <f t="shared" si="13"/>
        <v>6.9500000000000028</v>
      </c>
      <c r="J167" s="19">
        <f t="shared" si="6"/>
        <v>2</v>
      </c>
    </row>
    <row r="168" spans="1:10" ht="13.5" thickBot="1" x14ac:dyDescent="0.25">
      <c r="A168" s="14" t="str">
        <f t="shared" si="5"/>
        <v>Челябинская область</v>
      </c>
      <c r="B168" s="15">
        <f t="shared" si="14"/>
        <v>5755</v>
      </c>
      <c r="C168" s="16">
        <f t="shared" si="15"/>
        <v>16.456</v>
      </c>
      <c r="D168" s="17">
        <f t="shared" si="12"/>
        <v>-0.98499999999999943</v>
      </c>
      <c r="E168" s="5"/>
      <c r="F168" s="18">
        <f t="shared" si="16"/>
        <v>46.250999999999998</v>
      </c>
      <c r="G168" s="17">
        <f t="shared" si="13"/>
        <v>3.7190000000000012</v>
      </c>
      <c r="J168" s="19">
        <f t="shared" si="6"/>
        <v>0</v>
      </c>
    </row>
    <row r="169" spans="1:10" ht="13.5" thickBot="1" x14ac:dyDescent="0.25">
      <c r="A169" s="14" t="str">
        <f t="shared" ref="A169:A170" si="17">A69</f>
        <v>Ханты-Мансийский автономный округ - Югра</v>
      </c>
      <c r="B169" s="15">
        <f t="shared" si="14"/>
        <v>2455</v>
      </c>
      <c r="C169" s="16">
        <f t="shared" si="15"/>
        <v>15.228999999999999</v>
      </c>
      <c r="D169" s="17">
        <f t="shared" si="12"/>
        <v>-2.2119999999999997</v>
      </c>
      <c r="E169" s="5"/>
      <c r="F169" s="18">
        <f t="shared" si="16"/>
        <v>47.13</v>
      </c>
      <c r="G169" s="17">
        <f t="shared" si="13"/>
        <v>4.5980000000000061</v>
      </c>
      <c r="J169" s="19">
        <f t="shared" ref="J169:J196" si="18">IF(AND(D169&gt;0,G169&gt;0),2,0)</f>
        <v>0</v>
      </c>
    </row>
    <row r="170" spans="1:10" ht="13.5" thickBot="1" x14ac:dyDescent="0.25">
      <c r="A170" s="14" t="str">
        <f t="shared" si="17"/>
        <v>Ямало-Ненецкий автономный округ</v>
      </c>
      <c r="B170" s="15">
        <f t="shared" si="14"/>
        <v>912</v>
      </c>
      <c r="C170" s="16">
        <f t="shared" si="15"/>
        <v>16.888999999999999</v>
      </c>
      <c r="D170" s="17">
        <f t="shared" si="12"/>
        <v>-0.5519999999999996</v>
      </c>
      <c r="E170" s="5"/>
      <c r="F170" s="18">
        <f t="shared" si="16"/>
        <v>49.646000000000001</v>
      </c>
      <c r="G170" s="17">
        <f t="shared" si="13"/>
        <v>7.1140000000000043</v>
      </c>
      <c r="J170" s="19">
        <f t="shared" si="18"/>
        <v>0</v>
      </c>
    </row>
    <row r="171" spans="1:10" s="7" customFormat="1" ht="13.5" thickBot="1" x14ac:dyDescent="0.25">
      <c r="A171" s="9" t="s">
        <v>7</v>
      </c>
      <c r="B171" s="10">
        <f t="shared" si="14"/>
        <v>30544</v>
      </c>
      <c r="C171" s="11">
        <f t="shared" si="15"/>
        <v>15.816000000000001</v>
      </c>
      <c r="D171" s="12">
        <f t="shared" si="12"/>
        <v>-1.6249999999999982</v>
      </c>
      <c r="E171" s="5"/>
      <c r="F171" s="13">
        <f t="shared" si="16"/>
        <v>46.515000000000001</v>
      </c>
      <c r="G171" s="12">
        <f t="shared" si="13"/>
        <v>3.9830000000000041</v>
      </c>
      <c r="J171" s="19"/>
    </row>
    <row r="172" spans="1:10" ht="13.5" thickBot="1" x14ac:dyDescent="0.25">
      <c r="A172" s="14" t="str">
        <f t="shared" ref="A172:A183" si="19">A72</f>
        <v>Республика Алтай</v>
      </c>
      <c r="B172" s="15">
        <f t="shared" si="14"/>
        <v>617</v>
      </c>
      <c r="C172" s="16">
        <f t="shared" si="15"/>
        <v>28.872</v>
      </c>
      <c r="D172" s="17">
        <f t="shared" si="12"/>
        <v>11.431000000000001</v>
      </c>
      <c r="E172" s="5"/>
      <c r="F172" s="18">
        <f t="shared" si="16"/>
        <v>53.328000000000003</v>
      </c>
      <c r="G172" s="17">
        <f t="shared" si="13"/>
        <v>10.796000000000006</v>
      </c>
      <c r="J172" s="19">
        <f t="shared" si="18"/>
        <v>2</v>
      </c>
    </row>
    <row r="173" spans="1:10" ht="13.5" thickBot="1" x14ac:dyDescent="0.25">
      <c r="A173" s="14" t="str">
        <f t="shared" si="19"/>
        <v>Республика Бурятия</v>
      </c>
      <c r="B173" s="15">
        <f t="shared" si="14"/>
        <v>1115</v>
      </c>
      <c r="C173" s="16">
        <f t="shared" si="15"/>
        <v>11.395</v>
      </c>
      <c r="D173" s="17">
        <f t="shared" si="12"/>
        <v>-6.0459999999999994</v>
      </c>
      <c r="E173" s="5"/>
      <c r="F173" s="18">
        <f t="shared" si="16"/>
        <v>51.476999999999997</v>
      </c>
      <c r="G173" s="17">
        <f t="shared" si="13"/>
        <v>8.9450000000000003</v>
      </c>
      <c r="J173" s="19">
        <f t="shared" si="18"/>
        <v>0</v>
      </c>
    </row>
    <row r="174" spans="1:10" ht="13.5" thickBot="1" x14ac:dyDescent="0.25">
      <c r="A174" s="14" t="str">
        <f t="shared" si="19"/>
        <v>Республика Тыва</v>
      </c>
      <c r="B174" s="15">
        <f t="shared" si="14"/>
        <v>199</v>
      </c>
      <c r="C174" s="16">
        <f t="shared" si="15"/>
        <v>6.3419999999999996</v>
      </c>
      <c r="D174" s="17">
        <f t="shared" si="12"/>
        <v>-11.099</v>
      </c>
      <c r="E174" s="5"/>
      <c r="F174" s="18">
        <f t="shared" si="16"/>
        <v>47.381</v>
      </c>
      <c r="G174" s="17">
        <f t="shared" si="13"/>
        <v>4.8490000000000038</v>
      </c>
      <c r="J174" s="19">
        <f t="shared" si="18"/>
        <v>0</v>
      </c>
    </row>
    <row r="175" spans="1:10" ht="13.5" thickBot="1" x14ac:dyDescent="0.25">
      <c r="A175" s="14" t="str">
        <f t="shared" si="19"/>
        <v>Республика Хакасия</v>
      </c>
      <c r="B175" s="15">
        <f t="shared" si="14"/>
        <v>848</v>
      </c>
      <c r="C175" s="16">
        <f t="shared" si="15"/>
        <v>15.827</v>
      </c>
      <c r="D175" s="17">
        <f t="shared" si="12"/>
        <v>-1.613999999999999</v>
      </c>
      <c r="E175" s="5"/>
      <c r="F175" s="18">
        <f t="shared" si="16"/>
        <v>49.475000000000001</v>
      </c>
      <c r="G175" s="17">
        <f t="shared" si="13"/>
        <v>6.9430000000000049</v>
      </c>
      <c r="J175" s="19">
        <f t="shared" si="18"/>
        <v>0</v>
      </c>
    </row>
    <row r="176" spans="1:10" ht="13.5" thickBot="1" x14ac:dyDescent="0.25">
      <c r="A176" s="14" t="str">
        <f t="shared" si="19"/>
        <v>Алтайский край</v>
      </c>
      <c r="B176" s="15">
        <f t="shared" si="14"/>
        <v>4343</v>
      </c>
      <c r="C176" s="16">
        <f t="shared" si="15"/>
        <v>18.210999999999999</v>
      </c>
      <c r="D176" s="17">
        <f t="shared" si="12"/>
        <v>0.76999999999999957</v>
      </c>
      <c r="E176" s="5"/>
      <c r="F176" s="18">
        <f t="shared" si="16"/>
        <v>51.789000000000001</v>
      </c>
      <c r="G176" s="17">
        <f t="shared" si="13"/>
        <v>9.257000000000005</v>
      </c>
      <c r="J176" s="19">
        <f t="shared" si="18"/>
        <v>2</v>
      </c>
    </row>
    <row r="177" spans="1:10" ht="13.5" thickBot="1" x14ac:dyDescent="0.25">
      <c r="A177" s="14" t="str">
        <f t="shared" si="19"/>
        <v>Забайкальский край</v>
      </c>
      <c r="B177" s="15">
        <f t="shared" si="14"/>
        <v>2476</v>
      </c>
      <c r="C177" s="16">
        <f t="shared" si="15"/>
        <v>22.768999999999998</v>
      </c>
      <c r="D177" s="17">
        <f t="shared" si="12"/>
        <v>5.3279999999999994</v>
      </c>
      <c r="E177" s="5"/>
      <c r="F177" s="18">
        <f t="shared" si="16"/>
        <v>52.369</v>
      </c>
      <c r="G177" s="17">
        <f t="shared" si="13"/>
        <v>9.8370000000000033</v>
      </c>
      <c r="J177" s="19">
        <f t="shared" si="18"/>
        <v>2</v>
      </c>
    </row>
    <row r="178" spans="1:10" ht="13.5" thickBot="1" x14ac:dyDescent="0.25">
      <c r="A178" s="14" t="str">
        <f t="shared" si="19"/>
        <v>Красноярский край</v>
      </c>
      <c r="B178" s="15">
        <f t="shared" si="14"/>
        <v>3444</v>
      </c>
      <c r="C178" s="16">
        <f t="shared" si="15"/>
        <v>12.047000000000001</v>
      </c>
      <c r="D178" s="17">
        <f t="shared" si="12"/>
        <v>-5.3939999999999984</v>
      </c>
      <c r="E178" s="5"/>
      <c r="F178" s="18">
        <f t="shared" si="16"/>
        <v>42.44</v>
      </c>
      <c r="G178" s="17">
        <f t="shared" si="13"/>
        <v>-9.1999999999998749E-2</v>
      </c>
      <c r="J178" s="19">
        <f t="shared" si="18"/>
        <v>0</v>
      </c>
    </row>
    <row r="179" spans="1:10" ht="13.5" thickBot="1" x14ac:dyDescent="0.25">
      <c r="A179" s="14" t="str">
        <f t="shared" si="19"/>
        <v>Иркутская область</v>
      </c>
      <c r="B179" s="15">
        <f t="shared" si="14"/>
        <v>3864</v>
      </c>
      <c r="C179" s="16">
        <f t="shared" si="15"/>
        <v>16.001000000000001</v>
      </c>
      <c r="D179" s="17">
        <f t="shared" si="12"/>
        <v>-1.4399999999999977</v>
      </c>
      <c r="E179" s="5"/>
      <c r="F179" s="18">
        <f t="shared" si="16"/>
        <v>43.015000000000001</v>
      </c>
      <c r="G179" s="17">
        <f t="shared" si="13"/>
        <v>0.48300000000000409</v>
      </c>
      <c r="J179" s="19">
        <f t="shared" si="18"/>
        <v>0</v>
      </c>
    </row>
    <row r="180" spans="1:10" ht="13.5" thickBot="1" x14ac:dyDescent="0.25">
      <c r="A180" s="14" t="str">
        <f t="shared" si="19"/>
        <v>Кемеровская область</v>
      </c>
      <c r="B180" s="15">
        <f t="shared" si="14"/>
        <v>2928</v>
      </c>
      <c r="C180" s="16">
        <f t="shared" si="15"/>
        <v>10.744999999999999</v>
      </c>
      <c r="D180" s="17">
        <f t="shared" si="12"/>
        <v>-6.6959999999999997</v>
      </c>
      <c r="E180" s="5"/>
      <c r="F180" s="18">
        <f t="shared" si="16"/>
        <v>45.081000000000003</v>
      </c>
      <c r="G180" s="17">
        <f t="shared" si="13"/>
        <v>2.5490000000000066</v>
      </c>
      <c r="J180" s="19">
        <f t="shared" si="18"/>
        <v>0</v>
      </c>
    </row>
    <row r="181" spans="1:10" ht="13.5" thickBot="1" x14ac:dyDescent="0.25">
      <c r="A181" s="14" t="str">
        <f t="shared" si="19"/>
        <v>Новосибирская область</v>
      </c>
      <c r="B181" s="15">
        <f t="shared" si="14"/>
        <v>4366</v>
      </c>
      <c r="C181" s="16">
        <f t="shared" si="15"/>
        <v>15.895</v>
      </c>
      <c r="D181" s="17">
        <f t="shared" si="12"/>
        <v>-1.5459999999999994</v>
      </c>
      <c r="E181" s="5"/>
      <c r="F181" s="18">
        <f t="shared" si="16"/>
        <v>39.22</v>
      </c>
      <c r="G181" s="17">
        <f t="shared" si="13"/>
        <v>-3.3119999999999976</v>
      </c>
      <c r="J181" s="19">
        <f t="shared" si="18"/>
        <v>0</v>
      </c>
    </row>
    <row r="182" spans="1:10" ht="13.5" thickBot="1" x14ac:dyDescent="0.25">
      <c r="A182" s="14" t="str">
        <f t="shared" si="19"/>
        <v>Омская область</v>
      </c>
      <c r="B182" s="15">
        <f t="shared" si="14"/>
        <v>4205</v>
      </c>
      <c r="C182" s="16">
        <f t="shared" si="15"/>
        <v>21.257000000000001</v>
      </c>
      <c r="D182" s="17">
        <f t="shared" si="12"/>
        <v>3.8160000000000025</v>
      </c>
      <c r="E182" s="5"/>
      <c r="F182" s="18">
        <f t="shared" si="16"/>
        <v>54.110999999999997</v>
      </c>
      <c r="G182" s="17">
        <f t="shared" si="13"/>
        <v>11.579000000000001</v>
      </c>
      <c r="J182" s="19">
        <f t="shared" si="18"/>
        <v>2</v>
      </c>
    </row>
    <row r="183" spans="1:10" ht="13.5" thickBot="1" x14ac:dyDescent="0.25">
      <c r="A183" s="14" t="str">
        <f t="shared" si="19"/>
        <v>Томская область</v>
      </c>
      <c r="B183" s="15">
        <f t="shared" si="14"/>
        <v>2139</v>
      </c>
      <c r="C183" s="16">
        <f t="shared" si="15"/>
        <v>19.908000000000001</v>
      </c>
      <c r="D183" s="17">
        <f t="shared" si="12"/>
        <v>2.4670000000000023</v>
      </c>
      <c r="E183" s="5"/>
      <c r="F183" s="18">
        <f t="shared" si="16"/>
        <v>46.52</v>
      </c>
      <c r="G183" s="17">
        <f t="shared" si="13"/>
        <v>3.9880000000000067</v>
      </c>
      <c r="J183" s="19">
        <f t="shared" si="18"/>
        <v>2</v>
      </c>
    </row>
    <row r="184" spans="1:10" s="7" customFormat="1" ht="13.5" thickBot="1" x14ac:dyDescent="0.25">
      <c r="A184" s="9" t="s">
        <v>8</v>
      </c>
      <c r="B184" s="10">
        <f t="shared" si="14"/>
        <v>11734</v>
      </c>
      <c r="C184" s="11">
        <f t="shared" si="15"/>
        <v>18.891999999999999</v>
      </c>
      <c r="D184" s="12">
        <f t="shared" si="12"/>
        <v>1.4510000000000005</v>
      </c>
      <c r="E184" s="5"/>
      <c r="F184" s="13">
        <f t="shared" si="16"/>
        <v>44.984000000000002</v>
      </c>
      <c r="G184" s="12">
        <f t="shared" si="13"/>
        <v>2.4520000000000053</v>
      </c>
      <c r="J184" s="19"/>
    </row>
    <row r="185" spans="1:10" ht="13.5" thickBot="1" x14ac:dyDescent="0.25">
      <c r="A185" s="14" t="str">
        <f t="shared" ref="A185:A193" si="20">A85</f>
        <v>Республика Саха (Якутия)</v>
      </c>
      <c r="B185" s="15">
        <f t="shared" si="14"/>
        <v>977</v>
      </c>
      <c r="C185" s="16">
        <f t="shared" si="15"/>
        <v>10.210000000000001</v>
      </c>
      <c r="D185" s="17">
        <f t="shared" si="12"/>
        <v>-7.2309999999999981</v>
      </c>
      <c r="E185" s="5"/>
      <c r="F185" s="18">
        <f t="shared" si="16"/>
        <v>44.713999999999999</v>
      </c>
      <c r="G185" s="17">
        <f t="shared" si="13"/>
        <v>2.1820000000000022</v>
      </c>
      <c r="J185" s="19">
        <f t="shared" si="18"/>
        <v>0</v>
      </c>
    </row>
    <row r="186" spans="1:10" ht="13.5" thickBot="1" x14ac:dyDescent="0.25">
      <c r="A186" s="14" t="str">
        <f t="shared" si="20"/>
        <v>Камчатский край</v>
      </c>
      <c r="B186" s="15">
        <f t="shared" si="14"/>
        <v>630</v>
      </c>
      <c r="C186" s="16">
        <f t="shared" si="15"/>
        <v>19.856999999999999</v>
      </c>
      <c r="D186" s="17">
        <f t="shared" si="12"/>
        <v>2.4160000000000004</v>
      </c>
      <c r="E186" s="5"/>
      <c r="F186" s="18">
        <f t="shared" si="16"/>
        <v>41.447000000000003</v>
      </c>
      <c r="G186" s="17">
        <f t="shared" si="13"/>
        <v>-1.0849999999999937</v>
      </c>
      <c r="J186" s="19">
        <f t="shared" si="18"/>
        <v>0</v>
      </c>
    </row>
    <row r="187" spans="1:10" ht="13.5" thickBot="1" x14ac:dyDescent="0.25">
      <c r="A187" s="14" t="str">
        <f t="shared" si="20"/>
        <v>Приморский край</v>
      </c>
      <c r="B187" s="15">
        <f t="shared" si="14"/>
        <v>3463</v>
      </c>
      <c r="C187" s="16">
        <f t="shared" si="15"/>
        <v>17.911999999999999</v>
      </c>
      <c r="D187" s="17">
        <f t="shared" si="12"/>
        <v>0.47100000000000009</v>
      </c>
      <c r="E187" s="5"/>
      <c r="F187" s="18">
        <f t="shared" si="16"/>
        <v>40.103999999999999</v>
      </c>
      <c r="G187" s="17">
        <f t="shared" si="13"/>
        <v>-2.4279999999999973</v>
      </c>
      <c r="J187" s="19">
        <f t="shared" si="18"/>
        <v>0</v>
      </c>
    </row>
    <row r="188" spans="1:10" ht="13.5" thickBot="1" x14ac:dyDescent="0.25">
      <c r="A188" s="14" t="str">
        <f t="shared" si="20"/>
        <v>Хабаровский край</v>
      </c>
      <c r="B188" s="15">
        <f t="shared" si="14"/>
        <v>2955</v>
      </c>
      <c r="C188" s="16">
        <f t="shared" si="15"/>
        <v>22.08</v>
      </c>
      <c r="D188" s="17">
        <f t="shared" si="12"/>
        <v>4.6389999999999993</v>
      </c>
      <c r="E188" s="5"/>
      <c r="F188" s="18">
        <f t="shared" si="16"/>
        <v>42.148000000000003</v>
      </c>
      <c r="G188" s="17">
        <f t="shared" si="13"/>
        <v>-0.38399999999999324</v>
      </c>
      <c r="J188" s="19">
        <f t="shared" si="18"/>
        <v>0</v>
      </c>
    </row>
    <row r="189" spans="1:10" ht="13.5" thickBot="1" x14ac:dyDescent="0.25">
      <c r="A189" s="14" t="str">
        <f t="shared" si="20"/>
        <v>Амурская область</v>
      </c>
      <c r="B189" s="15">
        <f t="shared" si="14"/>
        <v>1363</v>
      </c>
      <c r="C189" s="16">
        <f t="shared" si="15"/>
        <v>16.829999999999998</v>
      </c>
      <c r="D189" s="17">
        <f t="shared" si="12"/>
        <v>-0.61100000000000065</v>
      </c>
      <c r="E189" s="5"/>
      <c r="F189" s="18">
        <f t="shared" si="16"/>
        <v>57.680999999999997</v>
      </c>
      <c r="G189" s="17">
        <f t="shared" si="13"/>
        <v>15.149000000000001</v>
      </c>
      <c r="J189" s="19">
        <f t="shared" si="18"/>
        <v>0</v>
      </c>
    </row>
    <row r="190" spans="1:10" ht="13.5" thickBot="1" x14ac:dyDescent="0.25">
      <c r="A190" s="14" t="str">
        <f t="shared" si="20"/>
        <v>Магаданская область</v>
      </c>
      <c r="B190" s="15">
        <f t="shared" si="14"/>
        <v>271</v>
      </c>
      <c r="C190" s="16">
        <f t="shared" si="15"/>
        <v>18.302</v>
      </c>
      <c r="D190" s="17">
        <f t="shared" si="12"/>
        <v>0.86100000000000065</v>
      </c>
      <c r="E190" s="5"/>
      <c r="F190" s="18">
        <f t="shared" si="16"/>
        <v>48.917000000000002</v>
      </c>
      <c r="G190" s="17">
        <f t="shared" si="13"/>
        <v>6.3850000000000051</v>
      </c>
      <c r="J190" s="19">
        <f t="shared" si="18"/>
        <v>2</v>
      </c>
    </row>
    <row r="191" spans="1:10" ht="13.5" thickBot="1" x14ac:dyDescent="0.25">
      <c r="A191" s="14" t="str">
        <f t="shared" si="20"/>
        <v>Сахалинская область</v>
      </c>
      <c r="B191" s="15">
        <f t="shared" si="14"/>
        <v>1505</v>
      </c>
      <c r="C191" s="16">
        <f t="shared" si="15"/>
        <v>30.815000000000001</v>
      </c>
      <c r="D191" s="17">
        <f t="shared" si="12"/>
        <v>13.374000000000002</v>
      </c>
      <c r="E191" s="5"/>
      <c r="F191" s="18">
        <f t="shared" si="16"/>
        <v>52.33</v>
      </c>
      <c r="G191" s="17">
        <f t="shared" si="13"/>
        <v>9.7980000000000018</v>
      </c>
      <c r="J191" s="19">
        <f t="shared" si="18"/>
        <v>2</v>
      </c>
    </row>
    <row r="192" spans="1:10" ht="13.5" thickBot="1" x14ac:dyDescent="0.25">
      <c r="A192" s="14" t="str">
        <f t="shared" si="20"/>
        <v>Еврейская автономная область</v>
      </c>
      <c r="B192" s="15">
        <f t="shared" si="14"/>
        <v>500</v>
      </c>
      <c r="C192" s="16">
        <f t="shared" si="15"/>
        <v>29.696999999999999</v>
      </c>
      <c r="D192" s="17">
        <f t="shared" si="12"/>
        <v>12.256</v>
      </c>
      <c r="E192" s="5"/>
      <c r="F192" s="18">
        <f t="shared" si="16"/>
        <v>61.728000000000002</v>
      </c>
      <c r="G192" s="17">
        <f t="shared" si="13"/>
        <v>19.196000000000005</v>
      </c>
      <c r="J192" s="19">
        <f t="shared" si="18"/>
        <v>2</v>
      </c>
    </row>
    <row r="193" spans="1:11" ht="13.5" thickBot="1" x14ac:dyDescent="0.25">
      <c r="A193" s="14" t="str">
        <f t="shared" si="20"/>
        <v>Чукотский автономный округ</v>
      </c>
      <c r="B193" s="15">
        <f t="shared" si="14"/>
        <v>70</v>
      </c>
      <c r="C193" s="16">
        <f t="shared" si="15"/>
        <v>13.85</v>
      </c>
      <c r="D193" s="17">
        <f t="shared" si="12"/>
        <v>-3.5909999999999993</v>
      </c>
      <c r="E193" s="5"/>
      <c r="F193" s="18">
        <f t="shared" si="16"/>
        <v>53.435000000000002</v>
      </c>
      <c r="G193" s="17">
        <f t="shared" si="13"/>
        <v>10.903000000000006</v>
      </c>
      <c r="J193" s="19">
        <f t="shared" si="18"/>
        <v>0</v>
      </c>
    </row>
    <row r="194" spans="1:11" s="7" customFormat="1" ht="13.5" thickBot="1" x14ac:dyDescent="0.25">
      <c r="A194" s="9" t="s">
        <v>9</v>
      </c>
      <c r="B194" s="10">
        <f t="shared" si="14"/>
        <v>6619</v>
      </c>
      <c r="C194" s="11">
        <f t="shared" si="15"/>
        <v>28.841999999999999</v>
      </c>
      <c r="D194" s="12">
        <f t="shared" si="12"/>
        <v>11.401</v>
      </c>
      <c r="E194" s="5"/>
      <c r="F194" s="13">
        <f t="shared" si="16"/>
        <v>48.332000000000001</v>
      </c>
      <c r="G194" s="12">
        <f t="shared" si="13"/>
        <v>5.8000000000000043</v>
      </c>
      <c r="J194" s="19"/>
    </row>
    <row r="195" spans="1:11" ht="13.5" thickBot="1" x14ac:dyDescent="0.25">
      <c r="A195" s="14" t="str">
        <f t="shared" ref="A195:A196" si="21">A95</f>
        <v>Республика Крым</v>
      </c>
      <c r="B195" s="15">
        <f t="shared" si="14"/>
        <v>5559</v>
      </c>
      <c r="C195" s="16">
        <f t="shared" si="15"/>
        <v>29.321000000000002</v>
      </c>
      <c r="D195" s="17">
        <f t="shared" si="12"/>
        <v>11.880000000000003</v>
      </c>
      <c r="E195" s="5"/>
      <c r="F195" s="18">
        <f t="shared" si="16"/>
        <v>53.545000000000002</v>
      </c>
      <c r="G195" s="17">
        <f t="shared" si="13"/>
        <v>11.013000000000005</v>
      </c>
      <c r="J195" s="19">
        <f t="shared" si="18"/>
        <v>2</v>
      </c>
    </row>
    <row r="196" spans="1:11" ht="13.5" thickBot="1" x14ac:dyDescent="0.25">
      <c r="A196" s="20" t="str">
        <f t="shared" si="21"/>
        <v>г. Севастополь</v>
      </c>
      <c r="B196" s="21">
        <f t="shared" si="14"/>
        <v>1060</v>
      </c>
      <c r="C196" s="22">
        <f t="shared" si="15"/>
        <v>26.568000000000001</v>
      </c>
      <c r="D196" s="23">
        <f t="shared" si="12"/>
        <v>9.1270000000000024</v>
      </c>
      <c r="E196" s="5"/>
      <c r="F196" s="24">
        <f t="shared" si="16"/>
        <v>31.995000000000001</v>
      </c>
      <c r="G196" s="23">
        <f t="shared" si="13"/>
        <v>-10.536999999999995</v>
      </c>
      <c r="J196" s="19">
        <f t="shared" si="18"/>
        <v>0</v>
      </c>
    </row>
    <row r="197" spans="1:11" s="5" customFormat="1" x14ac:dyDescent="0.2"/>
    <row r="198" spans="1:11" ht="13.5" thickBot="1" x14ac:dyDescent="0.25">
      <c r="A198" s="26">
        <v>1</v>
      </c>
      <c r="B198" s="26">
        <v>2</v>
      </c>
      <c r="C198" s="26">
        <v>3</v>
      </c>
      <c r="D198" s="26">
        <v>4</v>
      </c>
      <c r="E198" s="26">
        <v>5</v>
      </c>
      <c r="F198" s="26">
        <v>6</v>
      </c>
      <c r="G198" s="26">
        <v>7</v>
      </c>
      <c r="H198" s="26">
        <v>8</v>
      </c>
      <c r="I198" s="26">
        <v>9</v>
      </c>
      <c r="J198" s="26">
        <v>10</v>
      </c>
    </row>
    <row r="199" spans="1:11" ht="51" x14ac:dyDescent="0.2">
      <c r="A199" s="27"/>
      <c r="B199" s="28" t="str">
        <f>B101</f>
        <v>количество вопросов</v>
      </c>
      <c r="C199" s="28" t="str">
        <f>C101</f>
        <v>активность населения</v>
      </c>
      <c r="D199" s="29" t="str">
        <f>D101</f>
        <v>превышение ативности населения над средним по России показателем</v>
      </c>
      <c r="E199" s="30"/>
      <c r="F199" s="31" t="str">
        <f>F101</f>
        <v>доля в общем количестве вопросов поступивших из субъекта Российской Федерации</v>
      </c>
      <c r="G199" s="29" t="str">
        <f>G101</f>
        <v>превышение доли над средним по России показателем</v>
      </c>
    </row>
    <row r="200" spans="1:11" s="25" customFormat="1" x14ac:dyDescent="0.2">
      <c r="A200" s="49" t="str">
        <f t="array" ref="A200">IFERROR(INDEX($A$1:$A$196,MOD(LARGE(IF($J$104:$J$196&gt;=2,$D$104:$D$196/1%%+ROW($D$104:$D$196)%%,""),ROW(A1)),1)/1%%),"")</f>
        <v>Пермский край</v>
      </c>
      <c r="B200" s="50">
        <f>IFERROR(VLOOKUP($A200,$A$103:$G$197,B$198,)," ")</f>
        <v>3183</v>
      </c>
      <c r="C200" s="51">
        <f>IFERROR(VLOOKUP($A200,$A$103:$G$197,C$198,)," ")</f>
        <v>12.07</v>
      </c>
      <c r="D200" s="51">
        <f>IFERROR(VLOOKUP($A200,$A$103:$G$197,D$198,)," ")</f>
        <v>-5.3709999999999987</v>
      </c>
      <c r="E200" s="52"/>
      <c r="F200" s="53">
        <f>IFERROR(VLOOKUP($A200,$A$104:$G$197,F$198,)," ")</f>
        <v>38.826999999999998</v>
      </c>
      <c r="G200" s="54">
        <f>IFERROR(VLOOKUP($A200,$A$104:$G$197,G$198,)," ")</f>
        <v>-3.7049999999999983</v>
      </c>
      <c r="K200" s="49" t="str">
        <f t="array" ref="K200">IFERROR(INDEX($A$1:$A$196,MOD(LARGE(IF($J$104:$J$196&gt;=2,$D$104:$D$196/1%%+ROW($D$104:$D$196)%%,""),ROW(A1)),1)/1%%),"")</f>
        <v>Пермский край</v>
      </c>
    </row>
    <row r="201" spans="1:11" x14ac:dyDescent="0.2">
      <c r="A201" s="32" t="str">
        <f t="array" ref="A201">IFERROR(INDEX($A$1:$A$196,MOD(LARGE(IF($J$104:$J$196&gt;=2,$D$104:$D$196/1%%+ROW($D$104:$D$196)%%,""),ROW(A2)),1)/1%%),"")</f>
        <v>Сахалинская область</v>
      </c>
      <c r="B201" s="33">
        <f t="shared" ref="B201:D227" si="22">IFERROR(VLOOKUP($A201,$A$103:$G$197,B$198,)," ")</f>
        <v>1505</v>
      </c>
      <c r="C201" s="34">
        <f t="shared" si="22"/>
        <v>30.815000000000001</v>
      </c>
      <c r="D201" s="34">
        <f t="shared" si="22"/>
        <v>13.374000000000002</v>
      </c>
      <c r="E201" s="35"/>
      <c r="F201" s="36">
        <f t="shared" ref="F201:G227" si="23">IFERROR(VLOOKUP($A201,$A$104:$G$197,F$198,)," ")</f>
        <v>52.33</v>
      </c>
      <c r="G201" s="37">
        <f t="shared" si="23"/>
        <v>9.7980000000000018</v>
      </c>
      <c r="K201" s="32" t="str">
        <f t="array" ref="K201">IFERROR(INDEX($A$1:$A$196,MOD(LARGE(IF($J$104:$J$196&gt;=2,$D$104:$D$196/1%%+ROW($D$104:$D$196)%%,""),ROW(A2)),1)/1%%),"")</f>
        <v>Сахалинская область</v>
      </c>
    </row>
    <row r="202" spans="1:11" x14ac:dyDescent="0.2">
      <c r="A202" s="32" t="str">
        <f t="array" ref="A202">IFERROR(INDEX($A$1:$A$196,MOD(LARGE(IF($J$104:$J$196&gt;=2,$D$104:$D$196/1%%+ROW($D$104:$D$196)%%,""),ROW(A3)),1)/1%%),"")</f>
        <v>Еврейская автономная область</v>
      </c>
      <c r="B202" s="33">
        <f t="shared" si="22"/>
        <v>500</v>
      </c>
      <c r="C202" s="34">
        <f t="shared" si="22"/>
        <v>29.696999999999999</v>
      </c>
      <c r="D202" s="34">
        <f t="shared" si="22"/>
        <v>12.256</v>
      </c>
      <c r="E202" s="35"/>
      <c r="F202" s="36">
        <f t="shared" si="23"/>
        <v>61.728000000000002</v>
      </c>
      <c r="G202" s="37">
        <f t="shared" si="23"/>
        <v>19.196000000000005</v>
      </c>
      <c r="K202" s="32" t="str">
        <f t="array" ref="K202">IFERROR(INDEX($A$1:$A$196,MOD(LARGE(IF($J$104:$J$196&gt;=2,$D$104:$D$196/1%%+ROW($D$104:$D$196)%%,""),ROW(A3)),1)/1%%),"")</f>
        <v>Еврейская автономная область</v>
      </c>
    </row>
    <row r="203" spans="1:11" x14ac:dyDescent="0.2">
      <c r="A203" s="32" t="str">
        <f t="array" ref="A203">IFERROR(INDEX($A$1:$A$196,MOD(LARGE(IF($J$104:$J$196&gt;=2,$D$104:$D$196/1%%+ROW($D$104:$D$196)%%,""),ROW(A4)),1)/1%%),"")</f>
        <v>Республика Крым</v>
      </c>
      <c r="B203" s="33">
        <f t="shared" si="22"/>
        <v>5559</v>
      </c>
      <c r="C203" s="34">
        <f t="shared" si="22"/>
        <v>29.321000000000002</v>
      </c>
      <c r="D203" s="34">
        <f t="shared" si="22"/>
        <v>11.880000000000003</v>
      </c>
      <c r="E203" s="35"/>
      <c r="F203" s="36">
        <f t="shared" si="23"/>
        <v>53.545000000000002</v>
      </c>
      <c r="G203" s="37">
        <f t="shared" si="23"/>
        <v>11.013000000000005</v>
      </c>
      <c r="K203" s="32" t="str">
        <f t="array" ref="K203">IFERROR(INDEX($A$1:$A$196,MOD(LARGE(IF($J$104:$J$196&gt;=2,$D$104:$D$196/1%%+ROW($D$104:$D$196)%%,""),ROW(A4)),1)/1%%),"")</f>
        <v>Республика Крым</v>
      </c>
    </row>
    <row r="204" spans="1:11" x14ac:dyDescent="0.2">
      <c r="A204" s="32" t="str">
        <f t="array" ref="A204">IFERROR(INDEX($A$1:$A$196,MOD(LARGE(IF($J$104:$J$196&gt;=2,$D$104:$D$196/1%%+ROW($D$104:$D$196)%%,""),ROW(A5)),1)/1%%),"")</f>
        <v>Республика Алтай</v>
      </c>
      <c r="B204" s="33">
        <f t="shared" si="22"/>
        <v>617</v>
      </c>
      <c r="C204" s="34">
        <f t="shared" si="22"/>
        <v>28.872</v>
      </c>
      <c r="D204" s="34">
        <f t="shared" si="22"/>
        <v>11.431000000000001</v>
      </c>
      <c r="E204" s="35"/>
      <c r="F204" s="36">
        <f t="shared" si="23"/>
        <v>53.328000000000003</v>
      </c>
      <c r="G204" s="37">
        <f t="shared" si="23"/>
        <v>10.796000000000006</v>
      </c>
      <c r="K204" s="32" t="str">
        <f t="array" ref="K204">IFERROR(INDEX($A$1:$A$196,MOD(LARGE(IF($J$104:$J$196&gt;=2,$D$104:$D$196/1%%+ROW($D$104:$D$196)%%,""),ROW(A5)),1)/1%%),"")</f>
        <v>Республика Алтай</v>
      </c>
    </row>
    <row r="205" spans="1:11" x14ac:dyDescent="0.2">
      <c r="A205" s="32" t="str">
        <f t="array" ref="A205">IFERROR(INDEX($A$1:$A$196,MOD(LARGE(IF($J$104:$J$196&gt;=2,$D$104:$D$196/1%%+ROW($D$104:$D$196)%%,""),ROW(A6)),1)/1%%),"")</f>
        <v>Тверская область</v>
      </c>
      <c r="B205" s="33">
        <f t="shared" si="22"/>
        <v>3096</v>
      </c>
      <c r="C205" s="34">
        <f t="shared" si="22"/>
        <v>23.542000000000002</v>
      </c>
      <c r="D205" s="34">
        <f t="shared" si="22"/>
        <v>6.1010000000000026</v>
      </c>
      <c r="E205" s="35"/>
      <c r="F205" s="36">
        <f t="shared" si="23"/>
        <v>51.351999999999997</v>
      </c>
      <c r="G205" s="37">
        <f t="shared" si="23"/>
        <v>8.82</v>
      </c>
      <c r="K205" s="32" t="str">
        <f t="array" ref="K205">IFERROR(INDEX($A$1:$A$196,MOD(LARGE(IF($J$104:$J$196&gt;=2,$D$104:$D$196/1%%+ROW($D$104:$D$196)%%,""),ROW(A6)),1)/1%%),"")</f>
        <v>Тверская область</v>
      </c>
    </row>
    <row r="206" spans="1:11" x14ac:dyDescent="0.2">
      <c r="A206" s="32" t="str">
        <f t="array" ref="A206">IFERROR(INDEX($A$1:$A$196,MOD(LARGE(IF($J$104:$J$196&gt;=2,$D$104:$D$196/1%%+ROW($D$104:$D$196)%%,""),ROW(A7)),1)/1%%),"")</f>
        <v>Астраханская область</v>
      </c>
      <c r="B206" s="33">
        <f t="shared" si="22"/>
        <v>2378</v>
      </c>
      <c r="C206" s="34">
        <f t="shared" si="22"/>
        <v>23.283999999999999</v>
      </c>
      <c r="D206" s="34">
        <f t="shared" si="22"/>
        <v>5.843</v>
      </c>
      <c r="E206" s="35"/>
      <c r="F206" s="36">
        <f t="shared" si="23"/>
        <v>52.103000000000002</v>
      </c>
      <c r="G206" s="37">
        <f t="shared" si="23"/>
        <v>9.5710000000000051</v>
      </c>
      <c r="K206" s="32" t="str">
        <f t="array" ref="K206">IFERROR(INDEX($A$1:$A$196,MOD(LARGE(IF($J$104:$J$196&gt;=2,$D$104:$D$196/1%%+ROW($D$104:$D$196)%%,""),ROW(A7)),1)/1%%),"")</f>
        <v>Астраханская область</v>
      </c>
    </row>
    <row r="207" spans="1:11" x14ac:dyDescent="0.2">
      <c r="A207" s="32" t="str">
        <f t="array" ref="A207">IFERROR(INDEX($A$1:$A$196,MOD(LARGE(IF($J$104:$J$196&gt;=2,$D$104:$D$196/1%%+ROW($D$104:$D$196)%%,""),ROW(A8)),1)/1%%),"")</f>
        <v>Московская область</v>
      </c>
      <c r="B207" s="33">
        <f t="shared" si="22"/>
        <v>16584</v>
      </c>
      <c r="C207" s="34">
        <f t="shared" si="22"/>
        <v>22.934000000000001</v>
      </c>
      <c r="D207" s="34">
        <f t="shared" si="22"/>
        <v>5.4930000000000021</v>
      </c>
      <c r="E207" s="35"/>
      <c r="F207" s="36">
        <f t="shared" si="23"/>
        <v>47.518999999999998</v>
      </c>
      <c r="G207" s="37">
        <f t="shared" si="23"/>
        <v>4.9870000000000019</v>
      </c>
      <c r="K207" s="32" t="str">
        <f t="array" ref="K207">IFERROR(INDEX($A$1:$A$196,MOD(LARGE(IF($J$104:$J$196&gt;=2,$D$104:$D$196/1%%+ROW($D$104:$D$196)%%,""),ROW(A8)),1)/1%%),"")</f>
        <v>Московская область</v>
      </c>
    </row>
    <row r="208" spans="1:11" x14ac:dyDescent="0.2">
      <c r="A208" s="32" t="str">
        <f t="array" ref="A208">IFERROR(INDEX($A$1:$A$196,MOD(LARGE(IF($J$104:$J$196&gt;=2,$D$104:$D$196/1%%+ROW($D$104:$D$196)%%,""),ROW(A9)),1)/1%%),"")</f>
        <v>Курская область</v>
      </c>
      <c r="B208" s="33">
        <f t="shared" si="22"/>
        <v>2561</v>
      </c>
      <c r="C208" s="34">
        <f t="shared" si="22"/>
        <v>22.92</v>
      </c>
      <c r="D208" s="34">
        <f t="shared" si="22"/>
        <v>5.4790000000000028</v>
      </c>
      <c r="E208" s="35"/>
      <c r="F208" s="36">
        <f t="shared" si="23"/>
        <v>53.51</v>
      </c>
      <c r="G208" s="37">
        <f t="shared" si="23"/>
        <v>10.978000000000002</v>
      </c>
      <c r="K208" s="32" t="str">
        <f t="array" ref="K208">IFERROR(INDEX($A$1:$A$196,MOD(LARGE(IF($J$104:$J$196&gt;=2,$D$104:$D$196/1%%+ROW($D$104:$D$196)%%,""),ROW(A9)),1)/1%%),"")</f>
        <v>Курская область</v>
      </c>
    </row>
    <row r="209" spans="1:11" x14ac:dyDescent="0.2">
      <c r="A209" s="32" t="str">
        <f t="array" ref="A209">IFERROR(INDEX($A$1:$A$196,MOD(LARGE(IF($J$104:$J$196&gt;=2,$D$104:$D$196/1%%+ROW($D$104:$D$196)%%,""),ROW(A10)),1)/1%%),"")</f>
        <v>Забайкальский край</v>
      </c>
      <c r="B209" s="33">
        <f t="shared" si="22"/>
        <v>2476</v>
      </c>
      <c r="C209" s="34">
        <f t="shared" si="22"/>
        <v>22.768999999999998</v>
      </c>
      <c r="D209" s="34">
        <f t="shared" si="22"/>
        <v>5.3279999999999994</v>
      </c>
      <c r="E209" s="35"/>
      <c r="F209" s="36">
        <f t="shared" si="23"/>
        <v>52.369</v>
      </c>
      <c r="G209" s="37">
        <f t="shared" si="23"/>
        <v>9.8370000000000033</v>
      </c>
      <c r="K209" s="32" t="str">
        <f t="array" ref="K209">IFERROR(INDEX($A$1:$A$196,MOD(LARGE(IF($J$104:$J$196&gt;=2,$D$104:$D$196/1%%+ROW($D$104:$D$196)%%,""),ROW(A10)),1)/1%%),"")</f>
        <v>Забайкальский край</v>
      </c>
    </row>
    <row r="210" spans="1:11" x14ac:dyDescent="0.2">
      <c r="A210" s="32" t="str">
        <f t="array" ref="A210">IFERROR(INDEX($A$1:$A$196,MOD(LARGE(IF($J$104:$J$196&gt;=2,$D$104:$D$196/1%%+ROW($D$104:$D$196)%%,""),ROW(A11)),1)/1%%),"")</f>
        <v>Республика Карелия</v>
      </c>
      <c r="B210" s="33">
        <f t="shared" si="22"/>
        <v>1378</v>
      </c>
      <c r="C210" s="34">
        <f t="shared" si="22"/>
        <v>21.785</v>
      </c>
      <c r="D210" s="34">
        <f t="shared" si="22"/>
        <v>4.3440000000000012</v>
      </c>
      <c r="E210" s="35"/>
      <c r="F210" s="36">
        <f t="shared" si="23"/>
        <v>51.902000000000001</v>
      </c>
      <c r="G210" s="37">
        <f t="shared" si="23"/>
        <v>9.3700000000000045</v>
      </c>
      <c r="K210" s="32" t="str">
        <f t="array" ref="K210">IFERROR(INDEX($A$1:$A$196,MOD(LARGE(IF($J$104:$J$196&gt;=2,$D$104:$D$196/1%%+ROW($D$104:$D$196)%%,""),ROW(A11)),1)/1%%),"")</f>
        <v>Республика Карелия</v>
      </c>
    </row>
    <row r="211" spans="1:11" x14ac:dyDescent="0.2">
      <c r="A211" s="32" t="str">
        <f t="array" ref="A211">IFERROR(INDEX($A$1:$A$196,MOD(LARGE(IF($J$104:$J$196&gt;=2,$D$104:$D$196/1%%+ROW($D$104:$D$196)%%,""),ROW(A12)),1)/1%%),"")</f>
        <v>Смоленская область</v>
      </c>
      <c r="B211" s="33">
        <f t="shared" si="22"/>
        <v>2070</v>
      </c>
      <c r="C211" s="34">
        <f t="shared" si="22"/>
        <v>21.454999999999998</v>
      </c>
      <c r="D211" s="34">
        <f t="shared" si="22"/>
        <v>4.0139999999999993</v>
      </c>
      <c r="E211" s="35"/>
      <c r="F211" s="36">
        <f t="shared" si="23"/>
        <v>53.063000000000002</v>
      </c>
      <c r="G211" s="37">
        <f t="shared" si="23"/>
        <v>10.531000000000006</v>
      </c>
      <c r="K211" s="32" t="str">
        <f t="array" ref="K211">IFERROR(INDEX($A$1:$A$196,MOD(LARGE(IF($J$104:$J$196&gt;=2,$D$104:$D$196/1%%+ROW($D$104:$D$196)%%,""),ROW(A12)),1)/1%%),"")</f>
        <v>Смоленская область</v>
      </c>
    </row>
    <row r="212" spans="1:11" x14ac:dyDescent="0.2">
      <c r="A212" s="32" t="str">
        <f t="array" ref="A212">IFERROR(INDEX($A$1:$A$196,MOD(LARGE(IF($J$104:$J$196&gt;=2,$D$104:$D$196/1%%+ROW($D$104:$D$196)%%,""),ROW(A13)),1)/1%%),"")</f>
        <v>Омская область</v>
      </c>
      <c r="B212" s="33">
        <f t="shared" si="22"/>
        <v>4205</v>
      </c>
      <c r="C212" s="34">
        <f t="shared" si="22"/>
        <v>21.257000000000001</v>
      </c>
      <c r="D212" s="34">
        <f t="shared" si="22"/>
        <v>3.8160000000000025</v>
      </c>
      <c r="E212" s="35"/>
      <c r="F212" s="36">
        <f t="shared" si="23"/>
        <v>54.110999999999997</v>
      </c>
      <c r="G212" s="37">
        <f t="shared" si="23"/>
        <v>11.579000000000001</v>
      </c>
      <c r="K212" s="32" t="str">
        <f t="array" ref="K212">IFERROR(INDEX($A$1:$A$196,MOD(LARGE(IF($J$104:$J$196&gt;=2,$D$104:$D$196/1%%+ROW($D$104:$D$196)%%,""),ROW(A13)),1)/1%%),"")</f>
        <v>Омская область</v>
      </c>
    </row>
    <row r="213" spans="1:11" x14ac:dyDescent="0.2">
      <c r="A213" s="32" t="str">
        <f t="array" ref="A213">IFERROR(INDEX($A$1:$A$196,MOD(LARGE(IF($J$104:$J$196&gt;=2,$D$104:$D$196/1%%+ROW($D$104:$D$196)%%,""),ROW(A14)),1)/1%%),"")</f>
        <v>Саратовская область</v>
      </c>
      <c r="B213" s="33">
        <f t="shared" si="22"/>
        <v>5282</v>
      </c>
      <c r="C213" s="34">
        <f t="shared" si="22"/>
        <v>21.187000000000001</v>
      </c>
      <c r="D213" s="34">
        <f t="shared" si="22"/>
        <v>3.7460000000000022</v>
      </c>
      <c r="E213" s="35"/>
      <c r="F213" s="36">
        <f t="shared" si="23"/>
        <v>50.41</v>
      </c>
      <c r="G213" s="37">
        <f t="shared" si="23"/>
        <v>7.8780000000000001</v>
      </c>
      <c r="K213" s="32" t="str">
        <f t="array" ref="K213">IFERROR(INDEX($A$1:$A$196,MOD(LARGE(IF($J$104:$J$196&gt;=2,$D$104:$D$196/1%%+ROW($D$104:$D$196)%%,""),ROW(A14)),1)/1%%),"")</f>
        <v>Саратовская область</v>
      </c>
    </row>
    <row r="214" spans="1:11" x14ac:dyDescent="0.2">
      <c r="A214" s="32" t="str">
        <f t="array" ref="A214">IFERROR(INDEX($A$1:$A$196,MOD(LARGE(IF($J$104:$J$196&gt;=2,$D$104:$D$196/1%%+ROW($D$104:$D$196)%%,""),ROW(A15)),1)/1%%),"")</f>
        <v>Волгоградская область</v>
      </c>
      <c r="B214" s="33">
        <f t="shared" si="22"/>
        <v>5287</v>
      </c>
      <c r="C214" s="34">
        <f t="shared" si="22"/>
        <v>20.672999999999998</v>
      </c>
      <c r="D214" s="34">
        <f t="shared" si="22"/>
        <v>3.2319999999999993</v>
      </c>
      <c r="E214" s="35"/>
      <c r="F214" s="36">
        <f t="shared" si="23"/>
        <v>48.63</v>
      </c>
      <c r="G214" s="37">
        <f t="shared" si="23"/>
        <v>6.0980000000000061</v>
      </c>
      <c r="K214" s="32" t="str">
        <f t="array" ref="K214">IFERROR(INDEX($A$1:$A$196,MOD(LARGE(IF($J$104:$J$196&gt;=2,$D$104:$D$196/1%%+ROW($D$104:$D$196)%%,""),ROW(A15)),1)/1%%),"")</f>
        <v>Волгоградская область</v>
      </c>
    </row>
    <row r="215" spans="1:11" x14ac:dyDescent="0.2">
      <c r="A215" s="32" t="str">
        <f t="array" ref="A215">IFERROR(INDEX($A$1:$A$196,MOD(LARGE(IF($J$104:$J$196&gt;=2,$D$104:$D$196/1%%+ROW($D$104:$D$196)%%,""),ROW(A16)),1)/1%%),"")</f>
        <v>Новгородская область</v>
      </c>
      <c r="B215" s="33">
        <f t="shared" si="22"/>
        <v>1275</v>
      </c>
      <c r="C215" s="34">
        <f t="shared" si="22"/>
        <v>20.608000000000001</v>
      </c>
      <c r="D215" s="34">
        <f t="shared" si="22"/>
        <v>3.1670000000000016</v>
      </c>
      <c r="E215" s="35"/>
      <c r="F215" s="36">
        <f t="shared" si="23"/>
        <v>49.98</v>
      </c>
      <c r="G215" s="37">
        <f t="shared" si="23"/>
        <v>7.4480000000000004</v>
      </c>
      <c r="K215" s="32" t="str">
        <f t="array" ref="K215">IFERROR(INDEX($A$1:$A$196,MOD(LARGE(IF($J$104:$J$196&gt;=2,$D$104:$D$196/1%%+ROW($D$104:$D$196)%%,""),ROW(A16)),1)/1%%),"")</f>
        <v>Новгородская область</v>
      </c>
    </row>
    <row r="216" spans="1:11" x14ac:dyDescent="0.2">
      <c r="A216" s="32" t="str">
        <f t="array" ref="A216">IFERROR(INDEX($A$1:$A$196,MOD(LARGE(IF($J$104:$J$196&gt;=2,$D$104:$D$196/1%%+ROW($D$104:$D$196)%%,""),ROW(A17)),1)/1%%),"")</f>
        <v>Ненецкий автономный округ</v>
      </c>
      <c r="B216" s="33">
        <f t="shared" si="22"/>
        <v>87</v>
      </c>
      <c r="C216" s="34">
        <f t="shared" si="22"/>
        <v>20.059000000000001</v>
      </c>
      <c r="D216" s="34">
        <f t="shared" si="22"/>
        <v>2.6180000000000021</v>
      </c>
      <c r="E216" s="35"/>
      <c r="F216" s="36">
        <f t="shared" si="23"/>
        <v>56.494</v>
      </c>
      <c r="G216" s="37">
        <f t="shared" si="23"/>
        <v>13.962000000000003</v>
      </c>
      <c r="K216" s="32" t="str">
        <f t="array" ref="K216">IFERROR(INDEX($A$1:$A$196,MOD(LARGE(IF($J$104:$J$196&gt;=2,$D$104:$D$196/1%%+ROW($D$104:$D$196)%%,""),ROW(A17)),1)/1%%),"")</f>
        <v>Ненецкий автономный округ</v>
      </c>
    </row>
    <row r="217" spans="1:11" x14ac:dyDescent="0.2">
      <c r="A217" s="32" t="str">
        <f t="array" ref="A217">IFERROR(INDEX($A$1:$A$196,MOD(LARGE(IF($J$104:$J$196&gt;=2,$D$104:$D$196/1%%+ROW($D$104:$D$196)%%,""),ROW(A18)),1)/1%%),"")</f>
        <v>Томская область</v>
      </c>
      <c r="B217" s="33">
        <f t="shared" si="22"/>
        <v>2139</v>
      </c>
      <c r="C217" s="34">
        <f t="shared" si="22"/>
        <v>19.908000000000001</v>
      </c>
      <c r="D217" s="34">
        <f t="shared" si="22"/>
        <v>2.4670000000000023</v>
      </c>
      <c r="E217" s="35"/>
      <c r="F217" s="36">
        <f t="shared" si="23"/>
        <v>46.52</v>
      </c>
      <c r="G217" s="37">
        <f t="shared" si="23"/>
        <v>3.9880000000000067</v>
      </c>
      <c r="K217" s="32" t="str">
        <f t="array" ref="K217">IFERROR(INDEX($A$1:$A$196,MOD(LARGE(IF($J$104:$J$196&gt;=2,$D$104:$D$196/1%%+ROW($D$104:$D$196)%%,""),ROW(A18)),1)/1%%),"")</f>
        <v>Томская область</v>
      </c>
    </row>
    <row r="218" spans="1:11" x14ac:dyDescent="0.2">
      <c r="A218" s="32" t="str">
        <f t="array" ref="A218">IFERROR(INDEX($A$1:$A$196,MOD(LARGE(IF($J$104:$J$196&gt;=2,$D$104:$D$196/1%%+ROW($D$104:$D$196)%%,""),ROW(A19)),1)/1%%),"")</f>
        <v>Ленинградская область</v>
      </c>
      <c r="B218" s="33">
        <f t="shared" si="22"/>
        <v>3470</v>
      </c>
      <c r="C218" s="34">
        <f t="shared" si="22"/>
        <v>19.542999999999999</v>
      </c>
      <c r="D218" s="34">
        <f t="shared" si="22"/>
        <v>2.1020000000000003</v>
      </c>
      <c r="E218" s="35"/>
      <c r="F218" s="36">
        <f t="shared" si="23"/>
        <v>55.343000000000004</v>
      </c>
      <c r="G218" s="37">
        <f t="shared" si="23"/>
        <v>12.811000000000007</v>
      </c>
      <c r="K218" s="32" t="str">
        <f t="array" ref="K218">IFERROR(INDEX($A$1:$A$196,MOD(LARGE(IF($J$104:$J$196&gt;=2,$D$104:$D$196/1%%+ROW($D$104:$D$196)%%,""),ROW(A19)),1)/1%%),"")</f>
        <v>Ленинградская область</v>
      </c>
    </row>
    <row r="219" spans="1:11" x14ac:dyDescent="0.2">
      <c r="A219" s="32" t="str">
        <f t="array" ref="A219">IFERROR(INDEX($A$1:$A$196,MOD(LARGE(IF($J$104:$J$196&gt;=2,$D$104:$D$196/1%%+ROW($D$104:$D$196)%%,""),ROW(A20)),1)/1%%),"")</f>
        <v>Калужская область</v>
      </c>
      <c r="B219" s="33">
        <f t="shared" si="22"/>
        <v>1926</v>
      </c>
      <c r="C219" s="34">
        <f t="shared" si="22"/>
        <v>19.059999999999999</v>
      </c>
      <c r="D219" s="34">
        <f t="shared" si="22"/>
        <v>1.6189999999999998</v>
      </c>
      <c r="E219" s="35"/>
      <c r="F219" s="36">
        <f t="shared" si="23"/>
        <v>47.744</v>
      </c>
      <c r="G219" s="37">
        <f t="shared" si="23"/>
        <v>5.2120000000000033</v>
      </c>
      <c r="K219" s="32" t="str">
        <f t="array" ref="K219">IFERROR(INDEX($A$1:$A$196,MOD(LARGE(IF($J$104:$J$196=2,$D$104:$D$196/1%%+ROW($D$104:$D$196)%%,""),ROW(A20)),1)/1%%),"")</f>
        <v>Калужская область</v>
      </c>
    </row>
    <row r="220" spans="1:11" x14ac:dyDescent="0.2">
      <c r="A220" s="32" t="str">
        <f t="array" ref="A220">IFERROR(INDEX($A$1:$A$196,MOD(LARGE(IF($J$104:$J$196&gt;=2,$D$104:$D$196/1%%+ROW($D$104:$D$196)%%,""),ROW(A21)),1)/1%%),"")</f>
        <v>Тюменская область</v>
      </c>
      <c r="B220" s="33">
        <f t="shared" si="22"/>
        <v>2723</v>
      </c>
      <c r="C220" s="34">
        <f t="shared" si="22"/>
        <v>19.052</v>
      </c>
      <c r="D220" s="34">
        <f t="shared" si="22"/>
        <v>1.6110000000000007</v>
      </c>
      <c r="E220" s="35"/>
      <c r="F220" s="36">
        <f t="shared" si="23"/>
        <v>49.481999999999999</v>
      </c>
      <c r="G220" s="37">
        <f t="shared" si="23"/>
        <v>6.9500000000000028</v>
      </c>
      <c r="K220" s="32" t="str">
        <f t="array" ref="K220">IFERROR(INDEX($A$1:$A$196,MOD(LARGE(IF($J$104:$J$196=2,$D$104:$D$196/1%%+ROW($D$104:$D$196)%%,""),ROW(A21)),1)/1%%),"")</f>
        <v>Тюменская область</v>
      </c>
    </row>
    <row r="221" spans="1:11" x14ac:dyDescent="0.2">
      <c r="A221" s="32" t="str">
        <f t="array" ref="A221">IFERROR(INDEX($A$1:$A$196,MOD(LARGE(IF($J$104:$J$196&gt;=2,$D$104:$D$196/1%%+ROW($D$104:$D$196)%%,""),ROW(A22)),1)/1%%),"")</f>
        <v>Костромская область</v>
      </c>
      <c r="B221" s="33">
        <f t="shared" si="22"/>
        <v>1234</v>
      </c>
      <c r="C221" s="34">
        <f t="shared" si="22"/>
        <v>18.856999999999999</v>
      </c>
      <c r="D221" s="34">
        <f t="shared" si="22"/>
        <v>1.4160000000000004</v>
      </c>
      <c r="E221" s="35"/>
      <c r="F221" s="36">
        <f t="shared" si="23"/>
        <v>51.417000000000002</v>
      </c>
      <c r="G221" s="37">
        <f t="shared" si="23"/>
        <v>8.8850000000000051</v>
      </c>
      <c r="K221" s="32" t="str">
        <f t="array" ref="K221">IFERROR(INDEX($A$1:$A$196,MOD(LARGE(IF($J$104:$J$196=2,$D$104:$D$196/1%%+ROW($D$104:$D$196)%%,""),ROW(A22)),1)/1%%),"")</f>
        <v>Костромская область</v>
      </c>
    </row>
    <row r="222" spans="1:11" x14ac:dyDescent="0.2">
      <c r="A222" s="32" t="str">
        <f t="array" ref="A222">IFERROR(INDEX($A$1:$A$196,MOD(LARGE(IF($J$104:$J$196&gt;=2,$D$104:$D$196/1%%+ROW($D$104:$D$196)%%,""),ROW(A23)),1)/1%%),"")</f>
        <v>Орловская область</v>
      </c>
      <c r="B222" s="33">
        <f t="shared" si="22"/>
        <v>1437</v>
      </c>
      <c r="C222" s="34">
        <f t="shared" si="22"/>
        <v>18.779</v>
      </c>
      <c r="D222" s="34">
        <f t="shared" si="22"/>
        <v>1.338000000000001</v>
      </c>
      <c r="E222" s="35"/>
      <c r="F222" s="36">
        <f t="shared" si="23"/>
        <v>46.899000000000001</v>
      </c>
      <c r="G222" s="37">
        <f t="shared" si="23"/>
        <v>4.3670000000000044</v>
      </c>
      <c r="K222" s="32" t="str">
        <f t="array" ref="K222">IFERROR(INDEX($A$1:$A$196,MOD(LARGE(IF($J$104:$J$196=2,$D$104:$D$196/1%%+ROW($D$104:$D$196)%%,""),ROW(A23)),1)/1%%),"")</f>
        <v>Орловская область</v>
      </c>
    </row>
    <row r="223" spans="1:11" x14ac:dyDescent="0.2">
      <c r="A223" s="32" t="str">
        <f t="array" ref="A223">IFERROR(INDEX($A$1:$A$196,MOD(LARGE(IF($J$104:$J$196&gt;=2,$D$104:$D$196/1%%+ROW($D$104:$D$196)%%,""),ROW(A24)),1)/1%%),"")</f>
        <v>Магаданская область</v>
      </c>
      <c r="B223" s="33">
        <f t="shared" si="22"/>
        <v>271</v>
      </c>
      <c r="C223" s="34">
        <f t="shared" si="22"/>
        <v>18.302</v>
      </c>
      <c r="D223" s="34">
        <f t="shared" si="22"/>
        <v>0.86100000000000065</v>
      </c>
      <c r="E223" s="35"/>
      <c r="F223" s="36">
        <f t="shared" si="23"/>
        <v>48.917000000000002</v>
      </c>
      <c r="G223" s="37">
        <f t="shared" si="23"/>
        <v>6.3850000000000051</v>
      </c>
      <c r="K223" s="32" t="str">
        <f t="array" ref="K223">IFERROR(INDEX($A$1:$A$196,MOD(LARGE(IF($J$104:$J$196=2,$D$104:$D$196/1%%+ROW($D$104:$D$196)%%,""),ROW(A24)),1)/1%%),"")</f>
        <v>Магаданская область</v>
      </c>
    </row>
    <row r="224" spans="1:11" x14ac:dyDescent="0.2">
      <c r="A224" s="32" t="str">
        <f t="array" ref="A224">IFERROR(INDEX($A$1:$A$196,MOD(LARGE(IF($J$104:$J$196&gt;=2,$D$104:$D$196/1%%+ROW($D$104:$D$196)%%,""),ROW(A25)),1)/1%%),"")</f>
        <v>Белгородская область</v>
      </c>
      <c r="B224" s="33">
        <f t="shared" si="22"/>
        <v>2830</v>
      </c>
      <c r="C224" s="34">
        <f t="shared" si="22"/>
        <v>18.282</v>
      </c>
      <c r="D224" s="34">
        <f t="shared" si="22"/>
        <v>0.84100000000000108</v>
      </c>
      <c r="E224" s="35"/>
      <c r="F224" s="36">
        <f t="shared" si="23"/>
        <v>47.570999999999998</v>
      </c>
      <c r="G224" s="37">
        <f t="shared" si="23"/>
        <v>5.0390000000000015</v>
      </c>
      <c r="K224" s="32" t="str">
        <f t="array" ref="K224">IFERROR(INDEX($A$1:$A$196,MOD(LARGE(IF($J$104:$J$196=2,$D$104:$D$196/1%%+ROW($D$104:$D$196)%%,""),ROW(A25)),1)/1%%),"")</f>
        <v>Белгородская область</v>
      </c>
    </row>
    <row r="225" spans="1:11" x14ac:dyDescent="0.2">
      <c r="A225" s="32" t="str">
        <f t="array" ref="A225">IFERROR(INDEX($A$1:$A$196,MOD(LARGE(IF($J$104:$J$196&gt;=2,$D$104:$D$196/1%%+ROW($D$104:$D$196)%%,""),ROW(A26)),1)/1%%),"")</f>
        <v>Алтайский край</v>
      </c>
      <c r="B225" s="33">
        <f t="shared" si="22"/>
        <v>4343</v>
      </c>
      <c r="C225" s="34">
        <f t="shared" si="22"/>
        <v>18.210999999999999</v>
      </c>
      <c r="D225" s="34">
        <f t="shared" si="22"/>
        <v>0.76999999999999957</v>
      </c>
      <c r="E225" s="35"/>
      <c r="F225" s="36">
        <f t="shared" si="23"/>
        <v>51.789000000000001</v>
      </c>
      <c r="G225" s="37">
        <f t="shared" si="23"/>
        <v>9.257000000000005</v>
      </c>
      <c r="K225" s="32" t="str">
        <f t="array" ref="K225">IFERROR(INDEX($A$1:$A$196,MOD(LARGE(IF($J$104:$J$196=2,$D$104:$D$196/1%%+ROW($D$104:$D$196)%%,""),ROW(A26)),1)/1%%),"")</f>
        <v>Алтайский край</v>
      </c>
    </row>
    <row r="226" spans="1:11" x14ac:dyDescent="0.2">
      <c r="A226" s="32" t="str">
        <f t="array" ref="A226">IFERROR(INDEX($A$1:$A$196,MOD(LARGE(IF($J$104:$J$196&gt;=2,$D$104:$D$196/1%%+ROW($D$104:$D$196)%%,""),ROW(A27)),1)/1%%),"")</f>
        <v>Липецкая область</v>
      </c>
      <c r="B226" s="33">
        <f t="shared" si="22"/>
        <v>2063</v>
      </c>
      <c r="C226" s="34">
        <f t="shared" si="22"/>
        <v>17.817</v>
      </c>
      <c r="D226" s="34">
        <f t="shared" si="22"/>
        <v>0.37600000000000122</v>
      </c>
      <c r="E226" s="35"/>
      <c r="F226" s="36">
        <f t="shared" si="23"/>
        <v>45.988</v>
      </c>
      <c r="G226" s="37">
        <f t="shared" si="23"/>
        <v>3.4560000000000031</v>
      </c>
      <c r="K226" s="32" t="str">
        <f t="array" ref="K226">IFERROR(INDEX($A$1:$A$196,MOD(LARGE(IF($J$104:$J$196=2,$D$104:$D$196/1%%+ROW($D$104:$D$196)%%,""),ROW(A27)),1)/1%%),"")</f>
        <v>Липецкая область</v>
      </c>
    </row>
    <row r="227" spans="1:11" x14ac:dyDescent="0.2">
      <c r="A227" s="32" t="str">
        <f t="array" ref="A227">IFERROR(INDEX($A$1:$A$196,MOD(LARGE(IF($J$104:$J$196&gt;=2,$D$104:$D$196/1%%+ROW($D$104:$D$196)%%,""),ROW(A28)),1)/1%%),"")</f>
        <v>Оренбургская область</v>
      </c>
      <c r="B227" s="33">
        <f t="shared" si="22"/>
        <v>3511</v>
      </c>
      <c r="C227" s="34">
        <f t="shared" si="22"/>
        <v>17.545000000000002</v>
      </c>
      <c r="D227" s="34">
        <f t="shared" si="22"/>
        <v>0.10400000000000276</v>
      </c>
      <c r="E227" s="35"/>
      <c r="F227" s="36">
        <f t="shared" si="23"/>
        <v>50.1</v>
      </c>
      <c r="G227" s="37">
        <f t="shared" si="23"/>
        <v>7.5680000000000049</v>
      </c>
      <c r="K227" s="32" t="str">
        <f t="array" ref="K227">IFERROR(INDEX($A$1:$A$196,MOD(LARGE(IF($J$104:$J$196=2,$D$104:$D$196/1%%+ROW($D$104:$D$196)%%,""),ROW(A28)),1)/1%%),"")</f>
        <v>Оренбургская область</v>
      </c>
    </row>
    <row r="228" spans="1:11" x14ac:dyDescent="0.2">
      <c r="A228" s="32" t="str">
        <f t="array" ref="A228">IFERROR(INDEX($A$1:$A$196,MOD(LARGE(IF($J$104:$J$196&gt;=2,$D$104:$D$196/1%%+ROW($D$104:$D$196)%%,""),ROW(A29)),1)/1%%),"")</f>
        <v/>
      </c>
    </row>
    <row r="229" spans="1:11" x14ac:dyDescent="0.2">
      <c r="A229" s="32" t="str">
        <f t="array" ref="A229">IFERROR(INDEX($A$1:$A$196,MOD(LARGE(IF($J$104:$J$196&gt;=2,$D$104:$D$196/1%%+ROW($D$104:$D$196)%%,""),ROW(A30)),1)/1%%),"")</f>
        <v/>
      </c>
    </row>
    <row r="230" spans="1:11" x14ac:dyDescent="0.2">
      <c r="A230" s="32" t="str">
        <f t="array" ref="A230">IFERROR(INDEX($A$1:$A$196,MOD(LARGE(IF($J$104:$J$196&gt;=2,$D$104:$D$196/1%%+ROW($D$104:$D$196)%%,""),ROW(A31)),1)/1%%),"")</f>
        <v/>
      </c>
    </row>
    <row r="231" spans="1:11" x14ac:dyDescent="0.2">
      <c r="A231" t="str">
        <f t="array" ref="A231">IFERROR(INDEX($A$1:$A$196,SMALL(IF($J$104:$J$196=2,ROW($D$104:$D$196),""),ROW(A32))),"")</f>
        <v/>
      </c>
    </row>
    <row r="232" spans="1:11" x14ac:dyDescent="0.2">
      <c r="A232" s="32" t="str">
        <f t="array" ref="A232">IFERROR(INDEX($A$1:$A$196,MOD(LARGE(IF($J$103:$J$196=2,$D$103:$D$196/1%%+ROW($D$103:$D$196)%%,""),ROW(A33)),1)/1%%),"")</f>
        <v/>
      </c>
    </row>
    <row r="233" spans="1:11" x14ac:dyDescent="0.2">
      <c r="A233" s="32" t="str">
        <f t="array" ref="A233">IFERROR(INDEX($A$1:$A$196,MOD(LARGE(IF($J$103:$J$196=2,$D$103:$D$196/1%%+ROW($D$103:$D$196)%%,""),ROW(A34)),1)/1%%),"")</f>
        <v/>
      </c>
    </row>
    <row r="234" spans="1:11" x14ac:dyDescent="0.2">
      <c r="A234" s="32" t="str">
        <f t="array" ref="A234">IFERROR(INDEX($A$1:$A$196,MOD(LARGE(IF(($D$103:$D$196&gt;0)*($G$103:$G$196&gt;0),$D$103:$D$196/1%%+ROW($D$103:$D$196)%%,""),ROW(A35)),1)/1%%),"")</f>
        <v/>
      </c>
    </row>
    <row r="235" spans="1:11" x14ac:dyDescent="0.2">
      <c r="A235" s="32" t="str">
        <f t="array" ref="A235">IFERROR(INDEX($A$1:$A$196,MOD(LARGE(IF(($D$103:$D$196&gt;0)*($G$103:$G$196&gt;0),$D$103:$D$196/1%%+ROW($D$103:$D$196)%%,""),ROW(A36)),1)/1%%),"")</f>
        <v/>
      </c>
    </row>
    <row r="236" spans="1:11" x14ac:dyDescent="0.2">
      <c r="A236" s="32" t="str">
        <f t="array" ref="A236">IFERROR(INDEX($A$1:$A$196,MOD(LARGE(IF(($D$103:$D$196&gt;0)*($G$103:$G$196&gt;0),$D$103:$D$196/1%%+ROW($D$103:$D$196)%%,""),ROW(A37)),1)/1%%),"")</f>
        <v/>
      </c>
    </row>
    <row r="237" spans="1:11" x14ac:dyDescent="0.2">
      <c r="A237" s="32" t="str">
        <f t="array" ref="A237">IFERROR(INDEX($A$1:$A$196,MOD(LARGE(IF(($D$103:$D$196&gt;0)*($G$103:$G$196&gt;0),$D$103:$D$196/1%%+ROW($D$103:$D$196)%%,""),ROW(A38)),1)/1%%),"")</f>
        <v/>
      </c>
    </row>
    <row r="238" spans="1:11" x14ac:dyDescent="0.2">
      <c r="A238" s="32" t="str">
        <f t="array" ref="A238">IFERROR(INDEX($A$1:$A$196,MOD(LARGE(IF(($D$103:$D$196&gt;0)*($G$103:$G$196&gt;0),$D$103:$D$196/1%%+ROW($D$103:$D$196)%%,""),ROW(A39)),1)/1%%),"")</f>
        <v/>
      </c>
    </row>
    <row r="239" spans="1:11" x14ac:dyDescent="0.2">
      <c r="A239" s="32" t="str">
        <f t="array" ref="A239">IFERROR(INDEX($A$1:$A$196,MOD(LARGE(IF(($D$103:$D$196&gt;0)*($G$103:$G$196&gt;0),$D$103:$D$196/1%%+ROW($D$103:$D$196)%%,""),ROW(A40)),1)/1%%),"")</f>
        <v/>
      </c>
    </row>
    <row r="240" spans="1:11" x14ac:dyDescent="0.2">
      <c r="A240" s="32" t="str">
        <f t="array" ref="A240">IFERROR(INDEX($A$1:$A$196,MOD(LARGE(IF($J$104:$J$197=2,$D$104:$D$196/1%%+ROW($D$104:$D$196)%%,""),ROW(A41)),1)/1%%),"")</f>
        <v/>
      </c>
    </row>
    <row r="241" spans="1:1" x14ac:dyDescent="0.2">
      <c r="A241" s="32" t="str">
        <f t="array" ref="A241">IFERROR(INDEX($A$1:$A$196,MOD(LARGE(IF($J$104:$J$197=2,$D$104:$D$196/1%%+ROW($D$104:$D$196)%%,""),ROW(A42)),1)/1%%),"")</f>
        <v/>
      </c>
    </row>
    <row r="242" spans="1:1" x14ac:dyDescent="0.2">
      <c r="A242" s="32" t="str">
        <f t="array" ref="A242">IFERROR(INDEX($A$1:$A$196,MOD(LARGE(IF($J$104:$J$197=2,$D$104:$D$196/1%%+ROW($D$104:$D$196)%%,""),ROW(A43)),1)/1%%),"")</f>
        <v/>
      </c>
    </row>
    <row r="243" spans="1:1" x14ac:dyDescent="0.2">
      <c r="A243" s="32" t="str">
        <f t="array" ref="A243">IFERROR(INDEX($A$1:$A$196,MOD(LARGE(IF($J$104:$J$197=2,$D$104:$D$196/1%%+ROW($D$104:$D$196)%%,""),ROW(A44)),1)/1%%),"")</f>
        <v/>
      </c>
    </row>
    <row r="244" spans="1:1" x14ac:dyDescent="0.2">
      <c r="A244" s="32" t="str">
        <f t="array" ref="A244">IFERROR(INDEX($A$1:$A$196,MOD(LARGE(IF($J$104:$J$197=2,$D$104:$D$196/1%%+ROW($D$104:$D$196)%%,""),ROW(A45)),1)/1%%),"")</f>
        <v/>
      </c>
    </row>
    <row r="245" spans="1:1" x14ac:dyDescent="0.2">
      <c r="A245" s="32" t="str">
        <f t="array" ref="A245">IFERROR(INDEX($A$1:$A$196,MOD(LARGE(IF($J$104:$J$197=2,$D$104:$D$196/1%%+ROW($D$104:$D$196)%%,""),ROW(A46)),1)/1%%),"")</f>
        <v/>
      </c>
    </row>
    <row r="246" spans="1:1" x14ac:dyDescent="0.2">
      <c r="A246" s="32" t="str">
        <f t="array" ref="A246">IFERROR(INDEX($A$1:$A$196,MOD(LARGE(IF($J$104:$J$197=2,$D$104:$D$196/1%%+ROW($D$104:$D$196)%%,""),ROW(A47)),1)/1%%),"")</f>
        <v/>
      </c>
    </row>
    <row r="247" spans="1:1" x14ac:dyDescent="0.2">
      <c r="A247" s="32" t="str">
        <f t="array" ref="A247">IFERROR(INDEX($A$1:$A$196,MOD(LARGE(IF($J$104:$J$197=2,$D$104:$D$196/1%%+ROW($D$104:$D$196)%%,""),ROW(A48)),1)/1%%),"")</f>
        <v/>
      </c>
    </row>
    <row r="248" spans="1:1" x14ac:dyDescent="0.2">
      <c r="A248" s="32" t="str">
        <f t="array" ref="A248">IFERROR(INDEX($A$1:$A$196,MOD(LARGE(IF($J$104:$J$197=2,$D$104:$D$196/1%%+ROW($D$104:$D$196)%%,""),ROW(A49)),1)/1%%),"")</f>
        <v/>
      </c>
    </row>
    <row r="249" spans="1:1" x14ac:dyDescent="0.2">
      <c r="A249" s="32" t="str">
        <f t="array" ref="A249">IFERROR(INDEX($A$1:$A$196,MOD(LARGE(IF($J$104:$J$197=2,$D$104:$D$196/1%%+ROW($D$104:$D$196)%%,""),ROW(A50)),1)/1%%),"")</f>
        <v/>
      </c>
    </row>
    <row r="250" spans="1:1" x14ac:dyDescent="0.2">
      <c r="A250" s="32" t="str">
        <f t="array" ref="A250">IFERROR(INDEX($A$1:$A$196,MOD(LARGE(IF($J$104:$J$197=2,$D$104:$D$196/1%%+ROW($D$104:$D$196)%%,""),ROW(A51)),1)/1%%),"")</f>
        <v/>
      </c>
    </row>
    <row r="251" spans="1:1" x14ac:dyDescent="0.2">
      <c r="A251" s="32" t="str">
        <f t="array" ref="A251">IFERROR(INDEX($A$1:$A$196,MOD(LARGE(IF($J$104:$J$197=2,$D$104:$D$196/1%%+ROW($D$104:$D$196)%%,""),ROW(A52)),1)/1%%),"")</f>
        <v/>
      </c>
    </row>
    <row r="252" spans="1:1" x14ac:dyDescent="0.2">
      <c r="A252" s="32" t="str">
        <f t="array" ref="A252">IFERROR(INDEX($A$1:$A$196,MOD(LARGE(IF($J$104:$J$197=2,$D$104:$D$196/1%%+ROW($D$104:$D$196)%%,""),ROW(A53)),1)/1%%),"")</f>
        <v/>
      </c>
    </row>
    <row r="253" spans="1:1" x14ac:dyDescent="0.2">
      <c r="A253" s="32" t="str">
        <f t="array" ref="A253">IFERROR(INDEX($A$1:$A$196,MOD(LARGE(IF($J$104:$J$197=2,$D$104:$D$196/1%%+ROW($D$104:$D$196)%%,""),ROW(A54)),1)/1%%),"")</f>
        <v/>
      </c>
    </row>
    <row r="254" spans="1:1" x14ac:dyDescent="0.2">
      <c r="A254" s="32" t="str">
        <f t="array" ref="A254">IFERROR(INDEX($A$1:$A$196,MOD(LARGE(IF($J$104:$J$197=2,$D$104:$D$196/1%%+ROW($D$104:$D$196)%%,""),ROW(A55)),1)/1%%),"")</f>
        <v/>
      </c>
    </row>
    <row r="255" spans="1:1" x14ac:dyDescent="0.2">
      <c r="A255" s="32" t="str">
        <f t="array" ref="A255">IFERROR(INDEX($A$1:$A$196,MOD(LARGE(IF($J$104:$J$197=2,$D$104:$D$196/1%%+ROW($D$104:$D$196)%%,""),ROW(A56)),1)/1%%),"")</f>
        <v/>
      </c>
    </row>
  </sheetData>
  <mergeCells count="5">
    <mergeCell ref="B1:G1"/>
    <mergeCell ref="I1:N1"/>
    <mergeCell ref="P1:U1"/>
    <mergeCell ref="W1:AB1"/>
    <mergeCell ref="AE1:AJ1"/>
  </mergeCells>
  <phoneticPr fontId="0" type="noConversion"/>
  <conditionalFormatting sqref="D104:D121 D123:D133 D135:D140 D142:D148 D150:D163 D165:D170 D172:D183 D185:D193 D195:D196">
    <cfRule type="expression" dxfId="10" priority="12">
      <formula>D104&gt;0</formula>
    </cfRule>
  </conditionalFormatting>
  <conditionalFormatting sqref="G104:G121 G123:G133 G135:G140 G142:G148 G150:G163 G165:G170 G172:G183 G185:G193 G195:G196">
    <cfRule type="expression" dxfId="9" priority="11">
      <formula>G104&gt;0</formula>
    </cfRule>
  </conditionalFormatting>
  <conditionalFormatting sqref="A104:A121">
    <cfRule type="expression" dxfId="8" priority="10">
      <formula>J104=2</formula>
    </cfRule>
  </conditionalFormatting>
  <conditionalFormatting sqref="A123:A133">
    <cfRule type="expression" dxfId="7" priority="9">
      <formula>J123=2</formula>
    </cfRule>
  </conditionalFormatting>
  <conditionalFormatting sqref="A135:A140">
    <cfRule type="expression" dxfId="6" priority="8">
      <formula>J135=2</formula>
    </cfRule>
  </conditionalFormatting>
  <conditionalFormatting sqref="A142:A148">
    <cfRule type="expression" dxfId="5" priority="7">
      <formula>J142=2</formula>
    </cfRule>
  </conditionalFormatting>
  <conditionalFormatting sqref="A150:A163">
    <cfRule type="expression" dxfId="4" priority="6">
      <formula>J150=2</formula>
    </cfRule>
  </conditionalFormatting>
  <conditionalFormatting sqref="A165:A170">
    <cfRule type="expression" dxfId="3" priority="5">
      <formula>J165=2</formula>
    </cfRule>
  </conditionalFormatting>
  <conditionalFormatting sqref="A172:A183">
    <cfRule type="expression" dxfId="2" priority="4">
      <formula>J172=2</formula>
    </cfRule>
  </conditionalFormatting>
  <conditionalFormatting sqref="A185:A193">
    <cfRule type="expression" dxfId="1" priority="3">
      <formula>J185=2</formula>
    </cfRule>
  </conditionalFormatting>
  <conditionalFormatting sqref="A195:A196">
    <cfRule type="expression" dxfId="0" priority="2">
      <formula>J195=2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Максюков</cp:lastModifiedBy>
  <dcterms:created xsi:type="dcterms:W3CDTF">2015-07-15T20:37:33Z</dcterms:created>
  <dcterms:modified xsi:type="dcterms:W3CDTF">2015-07-22T14:26:34Z</dcterms:modified>
</cp:coreProperties>
</file>