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24"/>
  <workbookPr autoCompressPictures="0"/>
  <bookViews>
    <workbookView xWindow="0" yWindow="0" windowWidth="20500" windowHeight="776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22" i="1"/>
  <c r="E23" i="1"/>
  <c r="E24" i="1"/>
  <c r="E25" i="1"/>
  <c r="E26" i="1"/>
  <c r="E27" i="1"/>
  <c r="E13" i="1"/>
  <c r="E15" i="1"/>
  <c r="E17" i="1"/>
  <c r="E19" i="1"/>
  <c r="E21" i="1"/>
  <c r="F14" i="1" a="1"/>
  <c r="F14" i="1"/>
  <c r="G14" i="1"/>
  <c r="F15" i="1" a="1"/>
  <c r="F15" i="1"/>
  <c r="G15" i="1"/>
  <c r="E16" i="1"/>
  <c r="F16" i="1" a="1"/>
  <c r="F16" i="1"/>
  <c r="G16" i="1"/>
  <c r="F17" i="1" a="1"/>
  <c r="F17" i="1"/>
  <c r="G17" i="1"/>
  <c r="E18" i="1"/>
  <c r="F18" i="1" a="1"/>
  <c r="F18" i="1"/>
  <c r="G18" i="1"/>
  <c r="F19" i="1" a="1"/>
  <c r="F19" i="1"/>
  <c r="G19" i="1"/>
  <c r="E20" i="1"/>
  <c r="F20" i="1" a="1"/>
  <c r="F20" i="1"/>
  <c r="G20" i="1"/>
  <c r="F21" i="1" a="1"/>
  <c r="F21" i="1"/>
  <c r="G21" i="1"/>
  <c r="F22" i="1" a="1"/>
  <c r="F22" i="1"/>
  <c r="G22" i="1"/>
  <c r="F23" i="1" a="1"/>
  <c r="F23" i="1"/>
  <c r="G23" i="1"/>
  <c r="F24" i="1" a="1"/>
  <c r="F24" i="1"/>
  <c r="G24" i="1"/>
  <c r="F25" i="1" a="1"/>
  <c r="F25" i="1"/>
  <c r="G25" i="1"/>
  <c r="F26" i="1" a="1"/>
  <c r="F26" i="1"/>
  <c r="G26" i="1"/>
  <c r="F27" i="1" a="1"/>
  <c r="F27" i="1"/>
  <c r="G27" i="1"/>
  <c r="F13" i="1" a="1"/>
  <c r="F13" i="1"/>
  <c r="G13" i="1"/>
  <c r="H4" i="1"/>
  <c r="H5" i="1"/>
  <c r="H6" i="1"/>
  <c r="H7" i="1"/>
  <c r="H3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<sst xmlns="http://schemas.openxmlformats.org/spreadsheetml/2006/main" count="54" uniqueCount="23">
  <si>
    <t>Санкт-Петербург</t>
  </si>
  <si>
    <t>Краснодарский край</t>
  </si>
  <si>
    <t>Астраханская область</t>
  </si>
  <si>
    <t>Тариф1</t>
  </si>
  <si>
    <t>Тариф2</t>
  </si>
  <si>
    <t>Тариф3</t>
  </si>
  <si>
    <t>Тариф4</t>
  </si>
  <si>
    <t>Колпино</t>
  </si>
  <si>
    <t>Павловск</t>
  </si>
  <si>
    <t>Ломоносов</t>
  </si>
  <si>
    <t>Сестрорецк</t>
  </si>
  <si>
    <t>Название</t>
  </si>
  <si>
    <t>Характеристика</t>
  </si>
  <si>
    <t>Регион</t>
  </si>
  <si>
    <t>Таблица1</t>
  </si>
  <si>
    <t>Лучший</t>
  </si>
  <si>
    <t>Суперский</t>
  </si>
  <si>
    <t>Дешевый</t>
  </si>
  <si>
    <t>Оптимальный</t>
  </si>
  <si>
    <t>Таблица2</t>
  </si>
  <si>
    <t>Город</t>
  </si>
  <si>
    <t>В итоге должно получиться вот это:</t>
  </si>
  <si>
    <t>Краснодар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</si>
</sst>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2" borderId="1" xfId="0" applyFill="1" applyBorder="1"/>
    <xf numFmtId="0" fontId="0" fillId="3" borderId="1" xfId="0" applyFill="1" applyBorder="1"/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G3" sqref="G3"/>
    </sheetView>
  </sheetViews>
  <sheetFormatPr baseColWidth="10" defaultColWidth="8.83203125" defaultRowHeight="14" x14ac:dyDescent="0"/>
  <cols>
    <col min="1" max="1" width="22.5" customWidth="1"/>
    <col min="2" max="2" width="19" customWidth="1"/>
    <col min="3" max="3" width="22.6640625" customWidth="1"/>
    <col min="5" max="5" width="21" customWidth="1"/>
    <col min="6" max="6" width="13.6640625" customWidth="1"/>
    <col min="7" max="7" width="13.83203125" customWidth="1"/>
  </cols>
  <sheetData>
    <row r="1" spans="1:8">
      <c r="A1" s="2" t="s">
        <v>14</v>
      </c>
      <c r="B1" s="2"/>
      <c r="C1" s="2"/>
      <c r="E1" s="1" t="s">
        <v>19</v>
      </c>
      <c r="F1" s="1"/>
    </row>
    <row r="2" spans="1:8">
      <c r="A2" s="1" t="s">
        <v>13</v>
      </c>
      <c r="B2" s="1" t="s">
        <v>11</v>
      </c>
      <c r="C2" s="1" t="s">
        <v>12</v>
      </c>
      <c r="E2" s="1" t="s">
        <v>13</v>
      </c>
      <c r="F2" s="1" t="s">
        <v>20</v>
      </c>
    </row>
    <row r="3" spans="1:8">
      <c r="A3" s="1" t="s">
        <v>0</v>
      </c>
      <c r="B3" s="1" t="s">
        <v>3</v>
      </c>
      <c r="C3" s="1" t="s">
        <v>15</v>
      </c>
      <c r="E3" s="1" t="s">
        <v>0</v>
      </c>
      <c r="F3" s="1" t="s">
        <v>7</v>
      </c>
      <c r="G3" s="5">
        <f>COUNTIF($A$3:$A$6,E3)</f>
        <v>2</v>
      </c>
      <c r="H3" s="5">
        <f>SUM($G$3:G3)-G3</f>
        <v>0</v>
      </c>
    </row>
    <row r="4" spans="1:8">
      <c r="A4" s="1" t="s">
        <v>1</v>
      </c>
      <c r="B4" s="1" t="s">
        <v>4</v>
      </c>
      <c r="C4" s="1" t="s">
        <v>16</v>
      </c>
      <c r="E4" s="1" t="s">
        <v>0</v>
      </c>
      <c r="F4" s="1" t="s">
        <v>8</v>
      </c>
      <c r="G4" s="5">
        <f t="shared" ref="G4:G7" si="0">COUNTIF($A$3:$A$6,E4)</f>
        <v>2</v>
      </c>
      <c r="H4" s="5">
        <f>SUM($G$3:G4)-G4</f>
        <v>2</v>
      </c>
    </row>
    <row r="5" spans="1:8">
      <c r="A5" s="1" t="s">
        <v>2</v>
      </c>
      <c r="B5" s="1" t="s">
        <v>5</v>
      </c>
      <c r="C5" s="1" t="s">
        <v>17</v>
      </c>
      <c r="E5" s="1" t="s">
        <v>0</v>
      </c>
      <c r="F5" s="1" t="s">
        <v>9</v>
      </c>
      <c r="G5" s="5">
        <f t="shared" si="0"/>
        <v>2</v>
      </c>
      <c r="H5" s="5">
        <f>SUM($G$3:G5)-G5</f>
        <v>4</v>
      </c>
    </row>
    <row r="6" spans="1:8">
      <c r="A6" s="1" t="s">
        <v>0</v>
      </c>
      <c r="B6" s="1" t="s">
        <v>6</v>
      </c>
      <c r="C6" s="1" t="s">
        <v>18</v>
      </c>
      <c r="E6" s="1" t="s">
        <v>0</v>
      </c>
      <c r="F6" s="1" t="s">
        <v>10</v>
      </c>
      <c r="G6" s="5">
        <f t="shared" si="0"/>
        <v>2</v>
      </c>
      <c r="H6" s="5">
        <f>SUM($G$3:G6)-G6</f>
        <v>6</v>
      </c>
    </row>
    <row r="7" spans="1:8">
      <c r="E7" s="1" t="s">
        <v>1</v>
      </c>
      <c r="F7" s="3" t="s">
        <v>22</v>
      </c>
      <c r="G7" s="5">
        <f t="shared" si="0"/>
        <v>1</v>
      </c>
      <c r="H7" s="5">
        <f>SUM($G$3:G7)-G7</f>
        <v>8</v>
      </c>
    </row>
    <row r="11" spans="1:8">
      <c r="A11" s="1" t="s">
        <v>21</v>
      </c>
      <c r="B11" s="1"/>
      <c r="C11" s="1"/>
    </row>
    <row r="12" spans="1:8">
      <c r="A12" s="1"/>
      <c r="B12" s="1"/>
      <c r="C12" s="1"/>
    </row>
    <row r="13" spans="1:8">
      <c r="A13" s="1" t="s">
        <v>7</v>
      </c>
      <c r="B13" s="1" t="s">
        <v>3</v>
      </c>
      <c r="C13" s="1" t="s">
        <v>15</v>
      </c>
      <c r="E13" s="4" t="str">
        <f>IF(ROW(A1)-1&gt;SUM($G$3:$G$6),"",INDEX($F$3:$F$7,MATCH(ROW(A1)-1,$H$3:$H$7)))</f>
        <v>Колпино</v>
      </c>
      <c r="F13" s="4" t="str">
        <f t="array" ref="F13">IFERROR(INDEX($B$3:$B$6,SMALL(IF($A$3:$A$6=INDEX($E$3:$E$7,MATCH(E13,$F$3:$F$7,0)),ROW($A$3:$A$6)-2),COUNTIF($E$13:E13,E13))),"")</f>
        <v>Тариф1</v>
      </c>
      <c r="G13" s="4" t="str">
        <f>IFERROR(VLOOKUP(F13,$B$3:$C$6,2,0),"")</f>
        <v>Лучший</v>
      </c>
    </row>
    <row r="14" spans="1:8">
      <c r="A14" s="1" t="s">
        <v>8</v>
      </c>
      <c r="B14" s="1" t="s">
        <v>3</v>
      </c>
      <c r="C14" s="1" t="s">
        <v>15</v>
      </c>
      <c r="E14" s="4" t="str">
        <f>IF(ROW(A2)-1&gt;SUM($G$3:$G$6),"",INDEX($F$3:$F$7,MATCH(ROW(A2)-1,$H$3:$H$7)))</f>
        <v>Колпино</v>
      </c>
      <c r="F14" s="4" t="str">
        <f t="array" ref="F14">IFERROR(INDEX($B$3:$B$6,SMALL(IF($A$3:$A$6=INDEX($E$3:$E$7,MATCH(E14,$F$3:$F$7,0)),ROW($A$3:$A$6)-2),COUNTIF($E$13:E14,E14))),"")</f>
        <v>Тариф4</v>
      </c>
      <c r="G14" s="4" t="str">
        <f>IFERROR(VLOOKUP(F14,$B$3:$C$6,2,0),"")</f>
        <v>Оптимальный</v>
      </c>
    </row>
    <row r="15" spans="1:8">
      <c r="A15" s="1" t="s">
        <v>9</v>
      </c>
      <c r="B15" s="1" t="s">
        <v>3</v>
      </c>
      <c r="C15" s="1" t="s">
        <v>15</v>
      </c>
      <c r="E15" s="4" t="str">
        <f>IF(ROW(A3)-1&gt;SUM($G$3:$G$6),"",INDEX($F$3:$F$7,MATCH(ROW(A3)-1,$H$3:$H$7)))</f>
        <v>Павловск</v>
      </c>
      <c r="F15" s="4" t="str">
        <f t="array" ref="F15">IFERROR(INDEX($B$3:$B$6,SMALL(IF($A$3:$A$6=INDEX($E$3:$E$7,MATCH(E15,$F$3:$F$7,0)),ROW($A$3:$A$6)-2),COUNTIF($E$13:E15,E15))),"")</f>
        <v>Тариф1</v>
      </c>
      <c r="G15" s="4" t="str">
        <f>IFERROR(VLOOKUP(F15,$B$3:$C$6,2,0),"")</f>
        <v>Лучший</v>
      </c>
    </row>
    <row r="16" spans="1:8">
      <c r="A16" s="1" t="s">
        <v>10</v>
      </c>
      <c r="B16" s="1" t="s">
        <v>3</v>
      </c>
      <c r="C16" s="1" t="s">
        <v>15</v>
      </c>
      <c r="E16" s="4" t="str">
        <f>IF(ROW(A4)-1&gt;SUM($G$3:$G$6),"",INDEX($F$3:$F$7,MATCH(ROW(A4)-1,$H$3:$H$7)))</f>
        <v>Павловск</v>
      </c>
      <c r="F16" s="4" t="str">
        <f t="array" ref="F16">IFERROR(INDEX($B$3:$B$6,SMALL(IF($A$3:$A$6=INDEX($E$3:$E$7,MATCH(E16,$F$3:$F$7,0)),ROW($A$3:$A$6)-2),COUNTIF($E$13:E16,E16))),"")</f>
        <v>Тариф4</v>
      </c>
      <c r="G16" s="4" t="str">
        <f>IFERROR(VLOOKUP(F16,$B$3:$C$6,2,0),"")</f>
        <v>Оптимальный</v>
      </c>
    </row>
    <row r="17" spans="1:7">
      <c r="A17" s="1" t="s">
        <v>7</v>
      </c>
      <c r="B17" s="1" t="s">
        <v>6</v>
      </c>
      <c r="C17" s="1" t="s">
        <v>18</v>
      </c>
      <c r="E17" s="4" t="str">
        <f>IF(ROW(A5)-1&gt;SUM($G$3:$G$6),"",INDEX($F$3:$F$7,MATCH(ROW(A5)-1,$H$3:$H$7)))</f>
        <v>Ломоносов</v>
      </c>
      <c r="F17" s="4" t="str">
        <f t="array" ref="F17">IFERROR(INDEX($B$3:$B$6,SMALL(IF($A$3:$A$6=INDEX($E$3:$E$7,MATCH(E17,$F$3:$F$7,0)),ROW($A$3:$A$6)-2),COUNTIF($E$13:E17,E17))),"")</f>
        <v>Тариф1</v>
      </c>
      <c r="G17" s="4" t="str">
        <f>IFERROR(VLOOKUP(F17,$B$3:$C$6,2,0),"")</f>
        <v>Лучший</v>
      </c>
    </row>
    <row r="18" spans="1:7">
      <c r="A18" s="1" t="s">
        <v>8</v>
      </c>
      <c r="B18" s="1" t="s">
        <v>6</v>
      </c>
      <c r="C18" s="1" t="s">
        <v>18</v>
      </c>
      <c r="E18" s="4" t="str">
        <f>IF(ROW(A6)-1&gt;SUM($G$3:$G$6),"",INDEX($F$3:$F$7,MATCH(ROW(A6)-1,$H$3:$H$7)))</f>
        <v>Ломоносов</v>
      </c>
      <c r="F18" s="4" t="str">
        <f t="array" ref="F18">IFERROR(INDEX($B$3:$B$6,SMALL(IF($A$3:$A$6=INDEX($E$3:$E$7,MATCH(E18,$F$3:$F$7,0)),ROW($A$3:$A$6)-2),COUNTIF($E$13:E18,E18))),"")</f>
        <v>Тариф4</v>
      </c>
      <c r="G18" s="4" t="str">
        <f>IFERROR(VLOOKUP(F18,$B$3:$C$6,2,0),"")</f>
        <v>Оптимальный</v>
      </c>
    </row>
    <row r="19" spans="1:7">
      <c r="A19" s="1" t="s">
        <v>9</v>
      </c>
      <c r="B19" s="1" t="s">
        <v>6</v>
      </c>
      <c r="C19" s="1" t="s">
        <v>18</v>
      </c>
      <c r="E19" s="4" t="str">
        <f>IF(ROW(A7)-1&gt;SUM($G$3:$G$6),"",INDEX($F$3:$F$7,MATCH(ROW(A7)-1,$H$3:$H$7)))</f>
        <v>Сестрорецк</v>
      </c>
      <c r="F19" s="4" t="str">
        <f t="array" ref="F19">IFERROR(INDEX($B$3:$B$6,SMALL(IF($A$3:$A$6=INDEX($E$3:$E$7,MATCH(E19,$F$3:$F$7,0)),ROW($A$3:$A$6)-2),COUNTIF($E$13:E19,E19))),"")</f>
        <v>Тариф1</v>
      </c>
      <c r="G19" s="4" t="str">
        <f>IFERROR(VLOOKUP(F19,$B$3:$C$6,2,0),"")</f>
        <v>Лучший</v>
      </c>
    </row>
    <row r="20" spans="1:7">
      <c r="A20" s="1" t="s">
        <v>10</v>
      </c>
      <c r="B20" s="1" t="s">
        <v>6</v>
      </c>
      <c r="C20" s="1" t="s">
        <v>18</v>
      </c>
      <c r="E20" s="4" t="str">
        <f>IF(ROW(A8)-1&gt;SUM($G$3:$G$6),"",INDEX($F$3:$F$7,MATCH(ROW(A8)-1,$H$3:$H$7)))</f>
        <v>Сестрорецк</v>
      </c>
      <c r="F20" s="4" t="str">
        <f t="array" ref="F20">IFERROR(INDEX($B$3:$B$6,SMALL(IF($A$3:$A$6=INDEX($E$3:$E$7,MATCH(E20,$F$3:$F$7,0)),ROW($A$3:$A$6)-2),COUNTIF($E$13:E20,E20))),"")</f>
        <v>Тариф4</v>
      </c>
      <c r="G20" s="4" t="str">
        <f>IFERROR(VLOOKUP(F20,$B$3:$C$6,2,0),"")</f>
        <v>Оптимальный</v>
      </c>
    </row>
    <row r="21" spans="1:7">
      <c r="E21" s="4" t="str">
        <f>IF(ROW(A9)-1&gt;SUM($G$3:$G$6),"",INDEX($F$3:$F$7,MATCH(ROW(A9)-1,$H$3:$H$7)))</f>
        <v>Краснодар</v>
      </c>
      <c r="F21" s="4" t="str">
        <f t="array" ref="F21">IFERROR(INDEX($B$3:$B$6,SMALL(IF($A$3:$A$6=INDEX($E$3:$E$7,MATCH(E21,$F$3:$F$7,0)),ROW($A$3:$A$6)-2),COUNTIF($E$13:E21,E21))),"")</f>
        <v>Тариф2</v>
      </c>
      <c r="G21" s="4" t="str">
        <f>IFERROR(VLOOKUP(F21,$B$3:$C$6,2,0),"")</f>
        <v>Суперский</v>
      </c>
    </row>
    <row r="22" spans="1:7">
      <c r="E22" s="4" t="str">
        <f>IF(ROW(A10)-1&gt;SUM($G$3:$G$6),"",INDEX($F$3:$F$7,MATCH(ROW(A10)-1,$H$3:$H$7)))</f>
        <v/>
      </c>
      <c r="F22" s="4" t="str">
        <f t="array" ref="F22">IFERROR(INDEX($B$3:$B$6,SMALL(IF($A$3:$A$6=INDEX($E$3:$E$7,MATCH(E22,$F$3:$F$7,0)),ROW($A$3:$A$6)-2),COUNTIF($E$13:E22,E22))),"")</f>
        <v/>
      </c>
      <c r="G22" s="4" t="str">
        <f>IFERROR(VLOOKUP(F22,$B$3:$C$6,2,0),"")</f>
        <v/>
      </c>
    </row>
    <row r="23" spans="1:7">
      <c r="E23" s="4" t="str">
        <f>IF(ROW(A11)-1&gt;SUM($G$3:$G$6),"",INDEX($F$3:$F$7,MATCH(ROW(A11)-1,$H$3:$H$7)))</f>
        <v/>
      </c>
      <c r="F23" s="4" t="str">
        <f t="array" ref="F23">IFERROR(INDEX($B$3:$B$6,SMALL(IF($A$3:$A$6=INDEX($E$3:$E$7,MATCH(E23,$F$3:$F$7,0)),ROW($A$3:$A$6)-2),COUNTIF($E$13:E23,E23))),"")</f>
        <v/>
      </c>
      <c r="G23" s="4" t="str">
        <f>IFERROR(VLOOKUP(F23,$B$3:$C$6,2,0),"")</f>
        <v/>
      </c>
    </row>
    <row r="24" spans="1:7">
      <c r="E24" s="4" t="str">
        <f>IF(ROW(A12)-1&gt;SUM($G$3:$G$6),"",INDEX($F$3:$F$7,MATCH(ROW(A12)-1,$H$3:$H$7)))</f>
        <v/>
      </c>
      <c r="F24" s="4" t="str">
        <f t="array" ref="F24">IFERROR(INDEX($B$3:$B$6,SMALL(IF($A$3:$A$6=INDEX($E$3:$E$7,MATCH(E24,$F$3:$F$7,0)),ROW($A$3:$A$6)-2),COUNTIF($E$13:E24,E24))),"")</f>
        <v/>
      </c>
      <c r="G24" s="4" t="str">
        <f>IFERROR(VLOOKUP(F24,$B$3:$C$6,2,0),"")</f>
        <v/>
      </c>
    </row>
    <row r="25" spans="1:7">
      <c r="E25" s="4" t="str">
        <f>IF(ROW(A13)-1&gt;SUM($G$3:$G$6),"",INDEX($F$3:$F$7,MATCH(ROW(A13)-1,$H$3:$H$7)))</f>
        <v/>
      </c>
      <c r="F25" s="4" t="str">
        <f t="array" ref="F25">IFERROR(INDEX($B$3:$B$6,SMALL(IF($A$3:$A$6=INDEX($E$3:$E$7,MATCH(E25,$F$3:$F$7,0)),ROW($A$3:$A$6)-2),COUNTIF($E$13:E25,E25))),"")</f>
        <v/>
      </c>
      <c r="G25" s="4" t="str">
        <f>IFERROR(VLOOKUP(F25,$B$3:$C$6,2,0),"")</f>
        <v/>
      </c>
    </row>
    <row r="26" spans="1:7">
      <c r="E26" s="4" t="str">
        <f>IF(ROW(A14)-1&gt;SUM($G$3:$G$6),"",INDEX($F$3:$F$7,MATCH(ROW(A14)-1,$H$3:$H$7)))</f>
        <v/>
      </c>
      <c r="F26" s="4" t="str">
        <f t="array" ref="F26">IFERROR(INDEX($B$3:$B$6,SMALL(IF($A$3:$A$6=INDEX($E$3:$E$7,MATCH(E26,$F$3:$F$7,0)),ROW($A$3:$A$6)-2),COUNTIF($E$13:E26,E26))),"")</f>
        <v/>
      </c>
      <c r="G26" s="4" t="str">
        <f>IFERROR(VLOOKUP(F26,$B$3:$C$6,2,0),"")</f>
        <v/>
      </c>
    </row>
    <row r="27" spans="1:7">
      <c r="E27" s="4" t="str">
        <f>IF(ROW(A15)-1&gt;SUM($G$3:$G$6),"",INDEX($F$3:$F$7,MATCH(ROW(A15)-1,$H$3:$H$7)))</f>
        <v/>
      </c>
      <c r="F27" s="4" t="str">
        <f t="array" ref="F27">IFERROR(INDEX($B$3:$B$6,SMALL(IF($A$3:$A$6=INDEX($E$3:$E$7,MATCH(E27,$F$3:$F$7,0)),ROW($A$3:$A$6)-2),COUNTIF($E$13:E27,E27))),"")</f>
        <v/>
      </c>
      <c r="G27" s="4" t="str">
        <f>IFERROR(VLOOKUP(F27,$B$3:$C$6,2,0),"")</f>
        <v/>
      </c>
    </row>
  </sheetData>
  <mergeCells count="1">
    <mergeCell ref="A1:C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Третьяков</dc:creator>
  <cp:lastModifiedBy>Елена</cp:lastModifiedBy>
  <dcterms:created xsi:type="dcterms:W3CDTF">2015-07-26T17:32:39Z</dcterms:created>
  <dcterms:modified xsi:type="dcterms:W3CDTF">2015-07-26T20:08:06Z</dcterms:modified>
</cp:coreProperties>
</file>