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xl/activeX/activeX3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240" yWindow="75" windowWidth="19440" windowHeight="7935"/>
  </bookViews>
  <sheets>
    <sheet name="Действующие" sheetId="1" r:id="rId1"/>
    <sheet name="Закрытые" sheetId="4" r:id="rId2"/>
    <sheet name="Лист1" sheetId="5" r:id="rId3"/>
  </sheets>
  <definedNames>
    <definedName name="_xlnm.Print_Area" localSheetId="0">Действующие!$A$1:$M$21</definedName>
    <definedName name="_xlnm.Print_Area" localSheetId="1">Закрытые!$A$1:$I$18</definedName>
  </definedNames>
  <calcPr calcId="124519"/>
</workbook>
</file>

<file path=xl/calcChain.xml><?xml version="1.0" encoding="utf-8"?>
<calcChain xmlns="http://schemas.openxmlformats.org/spreadsheetml/2006/main">
  <c r="M18" i="5"/>
  <c r="J2" i="4"/>
  <c r="K2" s="1"/>
  <c r="H3"/>
  <c r="H4"/>
  <c r="H5"/>
  <c r="H6"/>
  <c r="H7"/>
  <c r="H8"/>
  <c r="H9"/>
  <c r="H10"/>
  <c r="H11"/>
  <c r="H12"/>
  <c r="H13"/>
  <c r="H14"/>
  <c r="H15"/>
  <c r="H16"/>
  <c r="H17"/>
  <c r="H18"/>
  <c r="H2"/>
  <c r="G3" i="1"/>
  <c r="G4"/>
  <c r="G5"/>
  <c r="G6"/>
  <c r="G7"/>
  <c r="G8"/>
  <c r="G9"/>
  <c r="G10"/>
  <c r="G11"/>
  <c r="G12"/>
  <c r="G13"/>
  <c r="G14"/>
  <c r="G15"/>
  <c r="G16"/>
  <c r="G17"/>
  <c r="G18"/>
  <c r="G19"/>
  <c r="G20"/>
  <c r="G21"/>
  <c r="G2"/>
  <c r="K2"/>
  <c r="L2" s="1"/>
</calcChain>
</file>

<file path=xl/sharedStrings.xml><?xml version="1.0" encoding="utf-8"?>
<sst xmlns="http://schemas.openxmlformats.org/spreadsheetml/2006/main" count="90" uniqueCount="86">
  <si>
    <t>Наименование</t>
  </si>
  <si>
    <t>№</t>
  </si>
  <si>
    <t>ООО "СТС"</t>
  </si>
  <si>
    <t>ИП Устарханов А.Р.</t>
  </si>
  <si>
    <t>ООО "СургутФинСервис"</t>
  </si>
  <si>
    <t>ООО "Открытые решения"</t>
  </si>
  <si>
    <t>ООО "Тайм Профи"</t>
  </si>
  <si>
    <t>ООО "Сургутский медведь"</t>
  </si>
  <si>
    <t>ИП Аникина С.В.</t>
  </si>
  <si>
    <t>ООО "МБ-ТРАСТ"</t>
  </si>
  <si>
    <t>ООО "Буринженеринг"</t>
  </si>
  <si>
    <t>ООО "Регион Маркет"</t>
  </si>
  <si>
    <t>ИП Шапошникова О.А.</t>
  </si>
  <si>
    <t>ИП Лукьяненко А.А.</t>
  </si>
  <si>
    <t>ООО "Октан АЗС"</t>
  </si>
  <si>
    <t>ООО "Форест Трейд"</t>
  </si>
  <si>
    <t>ООО "Югратрансавто"</t>
  </si>
  <si>
    <t>ОАО "Авиакомпания "ЮТэйр"</t>
  </si>
  <si>
    <t>ООО "ФСК "Стройтрест"</t>
  </si>
  <si>
    <t>ООО "ИнТек"</t>
  </si>
  <si>
    <t>ООО "ЮКэйр"</t>
  </si>
  <si>
    <t>ООО "СтройКомплект"</t>
  </si>
  <si>
    <t>ООО "Гермес"</t>
  </si>
  <si>
    <t>ЗАО "Сургутпромавтоматика"</t>
  </si>
  <si>
    <t>ИП Пархоменко Н.Е.</t>
  </si>
  <si>
    <t>ООО "Строительные технологии Югра"</t>
  </si>
  <si>
    <t>ООО "Финконсалтинг"</t>
  </si>
  <si>
    <t>Договор</t>
  </si>
  <si>
    <t>Статус</t>
  </si>
  <si>
    <t>2050-Т от 09.08.2011</t>
  </si>
  <si>
    <t>2055-Т от 09.08.2011</t>
  </si>
  <si>
    <t>2138-Срг от 14.10.2011</t>
  </si>
  <si>
    <t>2141-Срг от 17.10.2011</t>
  </si>
  <si>
    <t>2297-Срг от 14.12.2011</t>
  </si>
  <si>
    <t>2620-Срг от 24.05.2012</t>
  </si>
  <si>
    <t>2635-Срг от 06.06.2012</t>
  </si>
  <si>
    <t>2856-Срг от 08.10.2012</t>
  </si>
  <si>
    <t>3016-Срг от 14.02.2012</t>
  </si>
  <si>
    <t>3017-Срг от 14.02.2012</t>
  </si>
  <si>
    <t>Сертификат оканчивается</t>
  </si>
  <si>
    <t>ОАО "Завод промстройдеталей"</t>
  </si>
  <si>
    <t>ООО ''ЮграСтройСервис''</t>
  </si>
  <si>
    <t>ООО ''Межрегионснаб''</t>
  </si>
  <si>
    <t>ООО ''МакПэй''</t>
  </si>
  <si>
    <t>ООО ''Монолитстройпроект''</t>
  </si>
  <si>
    <t>4217-Срг от 21.10.2014</t>
  </si>
  <si>
    <t>4211-Срг от 20.10.2014</t>
  </si>
  <si>
    <t>4212-Срг от 20.10.2014</t>
  </si>
  <si>
    <t>ООО ''САРиК''</t>
  </si>
  <si>
    <t>ООО "Эл Трэйд"</t>
  </si>
  <si>
    <t>ООО "ПРОМСТРОЙСЕРВИС"</t>
  </si>
  <si>
    <t>4302-Срг от 20.11.2014</t>
  </si>
  <si>
    <t>ООО ''ЮНИОН - ТОРГ''</t>
  </si>
  <si>
    <t>ООО ''ЧОО ''БЕРЕГИНЯ''</t>
  </si>
  <si>
    <t>ООО ''УТС-Инжениринг''</t>
  </si>
  <si>
    <t>4479-Срг от 16.02.2015</t>
  </si>
  <si>
    <t>2730-Срг/Д от 10.02.2015</t>
  </si>
  <si>
    <t>ООО ''Алтрейд''</t>
  </si>
  <si>
    <t>4560-Срг от 16.03.2015</t>
  </si>
  <si>
    <t>Дата блокировки</t>
  </si>
  <si>
    <t>Дата подключения</t>
  </si>
  <si>
    <t>Причина блокировки</t>
  </si>
  <si>
    <t>2048-Т/Д</t>
  </si>
  <si>
    <t>2119-Т</t>
  </si>
  <si>
    <t>2550-Срг</t>
  </si>
  <si>
    <t>2721-Срг/Д</t>
  </si>
  <si>
    <t>2949-Срг/Д</t>
  </si>
  <si>
    <t>3199-Срг/Д</t>
  </si>
  <si>
    <t>3246-Срг/Д</t>
  </si>
  <si>
    <t>3283-Срг/Д</t>
  </si>
  <si>
    <t>3414-Срг/Д</t>
  </si>
  <si>
    <t>3435-Срг/Д</t>
  </si>
  <si>
    <t>3607-Срг/Д</t>
  </si>
  <si>
    <t>3725-Срг/Д</t>
  </si>
  <si>
    <t>3913-Срг</t>
  </si>
  <si>
    <t>3989-Срг</t>
  </si>
  <si>
    <t>3990-Срг</t>
  </si>
  <si>
    <t>4101-Срг</t>
  </si>
  <si>
    <t>4224-Срг</t>
  </si>
  <si>
    <t>4278-Срг</t>
  </si>
  <si>
    <t>4374-Срг</t>
  </si>
  <si>
    <t>4457-Срг</t>
  </si>
  <si>
    <t>Дата договора</t>
  </si>
  <si>
    <t>Номер договора</t>
  </si>
  <si>
    <t>Дата выпуска сертификата</t>
  </si>
  <si>
    <t>Дата окончания сертификата</t>
  </si>
</sst>
</file>

<file path=xl/styles.xml><?xml version="1.0" encoding="utf-8"?>
<styleSheet xmlns="http://schemas.openxmlformats.org/spreadsheetml/2006/main">
  <numFmts count="1">
    <numFmt numFmtId="164" formatCode="dd/mm/yy\ h:mm;@"/>
  </numFmts>
  <fonts count="7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i/>
      <sz val="11"/>
      <color theme="3" tint="-0.249977111117893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sz val="8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22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/>
    </xf>
    <xf numFmtId="14" fontId="0" fillId="2" borderId="1" xfId="0" applyNumberFormat="1" applyFont="1" applyFill="1" applyBorder="1" applyAlignment="1">
      <alignment horizontal="center" vertical="center"/>
    </xf>
    <xf numFmtId="14" fontId="0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4" xfId="0" applyFill="1" applyBorder="1"/>
    <xf numFmtId="0" fontId="0" fillId="2" borderId="3" xfId="0" applyFont="1" applyFill="1" applyBorder="1" applyAlignment="1">
      <alignment horizontal="center" vertical="center"/>
    </xf>
    <xf numFmtId="14" fontId="1" fillId="2" borderId="3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4" fontId="0" fillId="2" borderId="1" xfId="0" applyNumberForma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14" fontId="1" fillId="2" borderId="1" xfId="0" applyNumberFormat="1" applyFont="1" applyFill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/>
    </xf>
    <xf numFmtId="14" fontId="0" fillId="2" borderId="2" xfId="0" applyNumberFormat="1" applyFill="1" applyBorder="1"/>
    <xf numFmtId="0" fontId="0" fillId="2" borderId="0" xfId="0" applyFill="1"/>
    <xf numFmtId="0" fontId="0" fillId="2" borderId="0" xfId="0" applyFont="1" applyFill="1"/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22" fontId="0" fillId="2" borderId="1" xfId="0" applyNumberFormat="1" applyFill="1" applyBorder="1"/>
    <xf numFmtId="0" fontId="4" fillId="2" borderId="1" xfId="0" applyFont="1" applyFill="1" applyBorder="1" applyAlignment="1">
      <alignment horizontal="left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2" fillId="3" borderId="1" xfId="0" applyFont="1" applyFill="1" applyBorder="1" applyAlignment="1">
      <alignment horizontal="center" vertical="center"/>
    </xf>
    <xf numFmtId="0" fontId="5" fillId="0" borderId="0" xfId="0" applyFont="1"/>
    <xf numFmtId="164" fontId="5" fillId="0" borderId="0" xfId="0" applyNumberFormat="1" applyFont="1"/>
    <xf numFmtId="14" fontId="5" fillId="0" borderId="0" xfId="0" applyNumberFormat="1" applyFont="1"/>
    <xf numFmtId="0" fontId="2" fillId="3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9">
    <dxf>
      <font>
        <color rgb="FF00B050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9"/>
      </font>
    </dxf>
    <dxf>
      <font>
        <color rgb="FF00B050"/>
      </font>
    </dxf>
  </dxfs>
  <tableStyles count="0" defaultTableStyle="TableStyleMedium9" defaultPivotStyle="PivotStyleLight16"/>
  <colors>
    <mruColors>
      <color rgb="FF969696"/>
      <color rgb="FF5F5F5F"/>
      <color rgb="FF4D4D4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activeX1.xml><?xml version="1.0" encoding="utf-8"?>
<ax:ocx xmlns:ax="http://schemas.microsoft.com/office/2006/activeX" xmlns:r="http://schemas.openxmlformats.org/officeDocument/2006/relationships" ax:classid="{8BD21D60-EC42-11CE-9E0D-00AA006002F3}" ax:persistence="persistPropertyBag">
  <ax:ocxPr ax:name="BackColor" ax:value="2147483663"/>
  <ax:ocxPr ax:name="ForeColor" ax:value="2147483666"/>
  <ax:ocxPr ax:name="DisplayStyle" ax:value="6"/>
  <ax:ocxPr ax:name="Size" ax:value="1270;1402"/>
  <ax:ocxPr ax:name="Value" ax:value="0"/>
  <ax:ocxPr ax:name="Caption" ax:value="ToggleButton1"/>
  <ax:ocxPr ax:name="FontName" ax:value="Calibri"/>
  <ax:ocxPr ax:name="FontEffects" ax:value="1073741828"/>
  <ax:ocxPr ax:name="FontHeight" ax:value="225"/>
  <ax:ocxPr ax:name="FontCharSet" ax:value="204"/>
  <ax:ocxPr ax:name="FontPitchAndFamily" ax:value="2"/>
  <ax:ocxPr ax:name="ParagraphAlign" ax:value="3"/>
</ax:ocx>
</file>

<file path=xl/activeX/activeX2.xml><?xml version="1.0" encoding="utf-8"?>
<ax:ocx xmlns:ax="http://schemas.microsoft.com/office/2006/activeX" xmlns:r="http://schemas.openxmlformats.org/officeDocument/2006/relationships" ax:classid="{79176FB0-B7F2-11CE-97EF-00AA006D2776}" ax:persistence="persistPropertyBag">
  <ax:ocxPr ax:name="Size" ax:value="450;900"/>
</ax:ocx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PropertyBag">
  <ax:ocxPr ax:name="VariousPropertyBits" ax:value="746604571"/>
  <ax:ocxPr ax:name="DisplayStyle" ax:value="3"/>
  <ax:ocxPr ax:name="Size" ax:value="2540;635"/>
  <ax:ocxPr ax:name="MatchEntry" ax:value="1"/>
  <ax:ocxPr ax:name="ShowDropButtonWhen" ax:value="2"/>
  <ax:ocxPr ax:name="FontName" ax:value="Calibri"/>
  <ax:ocxPr ax:name="FontHeight" ax:value="225"/>
  <ax:ocxPr ax:name="FontCharSet" ax:value="204"/>
  <ax:ocxPr ax:name="FontPitchAndFamily" ax:value="2"/>
</ax:ocx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5" Type="http://schemas.openxmlformats.org/officeDocument/2006/relationships/control" Target="../activeX/activeX3.xml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M21"/>
  <sheetViews>
    <sheetView tabSelected="1" view="pageBreakPreview" zoomScaleSheetLayoutView="100" workbookViewId="0">
      <pane ySplit="1" topLeftCell="A2" activePane="bottomLeft" state="frozen"/>
      <selection pane="bottomLeft" activeCell="H2" sqref="H2"/>
    </sheetView>
  </sheetViews>
  <sheetFormatPr defaultRowHeight="15"/>
  <cols>
    <col min="1" max="1" width="3.28515625" style="22" bestFit="1" customWidth="1"/>
    <col min="2" max="2" width="40.7109375" style="22" customWidth="1"/>
    <col min="3" max="4" width="15.7109375" style="22" customWidth="1"/>
    <col min="5" max="5" width="3.5703125" style="22" customWidth="1"/>
    <col min="6" max="6" width="15.140625" style="22" hidden="1" customWidth="1"/>
    <col min="7" max="7" width="12.7109375" style="22" customWidth="1"/>
    <col min="8" max="10" width="15.7109375" style="22" customWidth="1"/>
    <col min="11" max="11" width="15.28515625" style="21" hidden="1" customWidth="1"/>
    <col min="12" max="12" width="8" style="21" hidden="1" customWidth="1"/>
    <col min="13" max="13" width="28.140625" style="21" customWidth="1"/>
  </cols>
  <sheetData>
    <row r="1" spans="1:13" ht="30" customHeight="1">
      <c r="A1" s="28" t="s">
        <v>1</v>
      </c>
      <c r="B1" s="28" t="s">
        <v>0</v>
      </c>
      <c r="C1" s="28" t="s">
        <v>83</v>
      </c>
      <c r="D1" s="28" t="s">
        <v>82</v>
      </c>
      <c r="E1" s="34" t="s">
        <v>28</v>
      </c>
      <c r="F1" s="34"/>
      <c r="G1" s="34"/>
      <c r="H1" s="28" t="s">
        <v>59</v>
      </c>
      <c r="I1" s="28" t="s">
        <v>84</v>
      </c>
      <c r="J1" s="28" t="s">
        <v>85</v>
      </c>
      <c r="K1" s="29"/>
      <c r="L1" s="29"/>
      <c r="M1" s="30" t="s">
        <v>61</v>
      </c>
    </row>
    <row r="2" spans="1:13" ht="20.100000000000001" customHeight="1">
      <c r="A2" s="24">
        <v>1</v>
      </c>
      <c r="B2" s="26" t="s">
        <v>2</v>
      </c>
      <c r="C2" s="26" t="s">
        <v>62</v>
      </c>
      <c r="D2" s="27">
        <v>41632</v>
      </c>
      <c r="E2" s="5"/>
      <c r="F2" s="5" t="b">
        <v>1</v>
      </c>
      <c r="G2" s="3" t="str">
        <f>IF(F2,"Блокирован","Работает")</f>
        <v>Блокирован</v>
      </c>
      <c r="H2" s="5">
        <v>41918</v>
      </c>
      <c r="I2" s="5">
        <v>40763</v>
      </c>
      <c r="J2" s="5">
        <v>42038</v>
      </c>
      <c r="K2" s="25">
        <f ca="1">NOW()</f>
        <v>42222.726953703706</v>
      </c>
      <c r="L2" s="25">
        <f ca="1">K2+90</f>
        <v>42312.726953703706</v>
      </c>
      <c r="M2" s="23"/>
    </row>
    <row r="3" spans="1:13" ht="20.100000000000001" customHeight="1">
      <c r="A3" s="24">
        <v>2</v>
      </c>
      <c r="B3" s="26" t="s">
        <v>5</v>
      </c>
      <c r="C3" s="26" t="s">
        <v>63</v>
      </c>
      <c r="D3" s="27">
        <v>40795</v>
      </c>
      <c r="E3" s="5"/>
      <c r="F3" s="5" t="b">
        <v>1</v>
      </c>
      <c r="G3" s="3" t="str">
        <f t="shared" ref="G3:G21" si="0">IF(F3,"Блокирован","Работает")</f>
        <v>Блокирован</v>
      </c>
      <c r="H3" s="5">
        <v>41918</v>
      </c>
      <c r="I3" s="5">
        <v>40795</v>
      </c>
      <c r="J3" s="5">
        <v>41597</v>
      </c>
      <c r="K3" s="23"/>
      <c r="L3" s="23"/>
      <c r="M3" s="23"/>
    </row>
    <row r="4" spans="1:13" ht="20.100000000000001" customHeight="1">
      <c r="A4" s="24">
        <v>3</v>
      </c>
      <c r="B4" s="26" t="s">
        <v>18</v>
      </c>
      <c r="C4" s="26" t="s">
        <v>64</v>
      </c>
      <c r="D4" s="27">
        <v>41019</v>
      </c>
      <c r="E4" s="5"/>
      <c r="F4" s="5" t="b">
        <v>0</v>
      </c>
      <c r="G4" s="3" t="str">
        <f t="shared" si="0"/>
        <v>Работает</v>
      </c>
      <c r="H4" s="5">
        <v>41801</v>
      </c>
      <c r="I4" s="5">
        <v>41019</v>
      </c>
      <c r="J4" s="5">
        <v>41801</v>
      </c>
      <c r="K4" s="23"/>
      <c r="L4" s="23"/>
      <c r="M4" s="23"/>
    </row>
    <row r="5" spans="1:13" ht="20.100000000000001" customHeight="1">
      <c r="A5" s="24">
        <v>4</v>
      </c>
      <c r="B5" s="26" t="s">
        <v>13</v>
      </c>
      <c r="C5" s="26" t="s">
        <v>65</v>
      </c>
      <c r="D5" s="27">
        <v>41109</v>
      </c>
      <c r="E5" s="3"/>
      <c r="F5" s="5" t="b">
        <v>0</v>
      </c>
      <c r="G5" s="3" t="str">
        <f t="shared" si="0"/>
        <v>Работает</v>
      </c>
      <c r="H5" s="3"/>
      <c r="I5" s="5">
        <v>41109</v>
      </c>
      <c r="J5" s="5">
        <v>42208</v>
      </c>
      <c r="K5" s="23"/>
      <c r="L5" s="23"/>
      <c r="M5" s="23"/>
    </row>
    <row r="6" spans="1:13" ht="20.100000000000001" customHeight="1">
      <c r="A6" s="24">
        <v>5</v>
      </c>
      <c r="B6" s="26" t="s">
        <v>14</v>
      </c>
      <c r="C6" s="26" t="s">
        <v>66</v>
      </c>
      <c r="D6" s="27">
        <v>41816</v>
      </c>
      <c r="E6" s="5"/>
      <c r="F6" s="5" t="b">
        <v>1</v>
      </c>
      <c r="G6" s="3" t="str">
        <f t="shared" si="0"/>
        <v>Блокирован</v>
      </c>
      <c r="H6" s="5">
        <v>41918</v>
      </c>
      <c r="I6" s="5">
        <v>41226</v>
      </c>
      <c r="J6" s="5">
        <v>42174</v>
      </c>
      <c r="K6" s="23"/>
      <c r="L6" s="23"/>
      <c r="M6" s="23"/>
    </row>
    <row r="7" spans="1:13" ht="20.100000000000001" customHeight="1">
      <c r="A7" s="24">
        <v>6</v>
      </c>
      <c r="B7" s="26" t="s">
        <v>17</v>
      </c>
      <c r="C7" s="26" t="s">
        <v>67</v>
      </c>
      <c r="D7" s="27">
        <v>41813</v>
      </c>
      <c r="E7" s="5"/>
      <c r="F7" s="5" t="b">
        <v>1</v>
      </c>
      <c r="G7" s="3" t="str">
        <f t="shared" si="0"/>
        <v>Блокирован</v>
      </c>
      <c r="H7" s="5">
        <v>42132</v>
      </c>
      <c r="I7" s="5">
        <v>41368</v>
      </c>
      <c r="J7" s="5">
        <v>42178</v>
      </c>
      <c r="K7" s="23"/>
      <c r="L7" s="23"/>
      <c r="M7" s="23"/>
    </row>
    <row r="8" spans="1:13" ht="20.100000000000001" customHeight="1">
      <c r="A8" s="24">
        <v>7</v>
      </c>
      <c r="B8" s="26" t="s">
        <v>40</v>
      </c>
      <c r="C8" s="26" t="s">
        <v>68</v>
      </c>
      <c r="D8" s="27">
        <v>41402</v>
      </c>
      <c r="E8" s="3"/>
      <c r="F8" s="5" t="b">
        <v>0</v>
      </c>
      <c r="G8" s="3" t="str">
        <f t="shared" si="0"/>
        <v>Работает</v>
      </c>
      <c r="H8" s="3"/>
      <c r="I8" s="5">
        <v>41402</v>
      </c>
      <c r="J8" s="5">
        <v>42496</v>
      </c>
      <c r="K8" s="23"/>
      <c r="L8" s="23"/>
      <c r="M8" s="23"/>
    </row>
    <row r="9" spans="1:13" ht="20.100000000000001" customHeight="1">
      <c r="A9" s="24">
        <v>8</v>
      </c>
      <c r="B9" s="26" t="s">
        <v>19</v>
      </c>
      <c r="C9" s="26" t="s">
        <v>69</v>
      </c>
      <c r="D9" s="27">
        <v>41423</v>
      </c>
      <c r="E9" s="5"/>
      <c r="F9" s="5" t="b">
        <v>0</v>
      </c>
      <c r="G9" s="3" t="str">
        <f t="shared" si="0"/>
        <v>Работает</v>
      </c>
      <c r="H9" s="5"/>
      <c r="I9" s="5">
        <v>41423</v>
      </c>
      <c r="J9" s="5">
        <v>42416</v>
      </c>
      <c r="K9" s="23"/>
      <c r="L9" s="23"/>
      <c r="M9" s="23"/>
    </row>
    <row r="10" spans="1:13" ht="20.100000000000001" customHeight="1">
      <c r="A10" s="24">
        <v>9</v>
      </c>
      <c r="B10" s="26" t="s">
        <v>20</v>
      </c>
      <c r="C10" s="26" t="s">
        <v>70</v>
      </c>
      <c r="D10" s="27">
        <v>41494</v>
      </c>
      <c r="E10" s="5"/>
      <c r="F10" s="5" t="b">
        <v>1</v>
      </c>
      <c r="G10" s="3" t="str">
        <f t="shared" si="0"/>
        <v>Блокирован</v>
      </c>
      <c r="H10" s="5">
        <v>42132</v>
      </c>
      <c r="I10" s="5">
        <v>41494</v>
      </c>
      <c r="J10" s="5">
        <v>42199</v>
      </c>
      <c r="K10" s="23"/>
      <c r="L10" s="23"/>
      <c r="M10" s="23"/>
    </row>
    <row r="11" spans="1:13" ht="20.100000000000001" customHeight="1">
      <c r="A11" s="24">
        <v>10</v>
      </c>
      <c r="B11" s="26" t="s">
        <v>21</v>
      </c>
      <c r="C11" s="26" t="s">
        <v>71</v>
      </c>
      <c r="D11" s="27">
        <v>41876</v>
      </c>
      <c r="E11" s="3"/>
      <c r="F11" s="5" t="b">
        <v>0</v>
      </c>
      <c r="G11" s="3" t="str">
        <f t="shared" si="0"/>
        <v>Работает</v>
      </c>
      <c r="H11" s="3"/>
      <c r="I11" s="5">
        <v>41505</v>
      </c>
      <c r="J11" s="5">
        <v>42241</v>
      </c>
      <c r="K11" s="23"/>
      <c r="L11" s="23"/>
      <c r="M11" s="23"/>
    </row>
    <row r="12" spans="1:13" ht="20.100000000000001" customHeight="1">
      <c r="A12" s="24">
        <v>11</v>
      </c>
      <c r="B12" s="26" t="s">
        <v>22</v>
      </c>
      <c r="C12" s="26" t="s">
        <v>72</v>
      </c>
      <c r="D12" s="27">
        <v>41948</v>
      </c>
      <c r="E12" s="3"/>
      <c r="F12" s="5" t="b">
        <v>0</v>
      </c>
      <c r="G12" s="3" t="str">
        <f t="shared" si="0"/>
        <v>Работает</v>
      </c>
      <c r="H12" s="3"/>
      <c r="I12" s="5">
        <v>41575</v>
      </c>
      <c r="J12" s="5">
        <v>42490</v>
      </c>
      <c r="K12" s="23"/>
      <c r="L12" s="23"/>
      <c r="M12" s="23"/>
    </row>
    <row r="13" spans="1:13" ht="20.100000000000001" customHeight="1">
      <c r="A13" s="24">
        <v>12</v>
      </c>
      <c r="B13" s="26" t="s">
        <v>23</v>
      </c>
      <c r="C13" s="26" t="s">
        <v>73</v>
      </c>
      <c r="D13" s="27">
        <v>41634</v>
      </c>
      <c r="E13" s="5"/>
      <c r="F13" s="5" t="b">
        <v>1</v>
      </c>
      <c r="G13" s="3" t="str">
        <f t="shared" si="0"/>
        <v>Блокирован</v>
      </c>
      <c r="H13" s="5">
        <v>42019</v>
      </c>
      <c r="I13" s="5">
        <v>41634</v>
      </c>
      <c r="J13" s="5">
        <v>42362</v>
      </c>
      <c r="K13" s="23"/>
      <c r="L13" s="23"/>
      <c r="M13" s="23"/>
    </row>
    <row r="14" spans="1:13" ht="20.100000000000001" customHeight="1">
      <c r="A14" s="24">
        <v>13</v>
      </c>
      <c r="B14" s="26" t="s">
        <v>24</v>
      </c>
      <c r="C14" s="26" t="s">
        <v>74</v>
      </c>
      <c r="D14" s="27">
        <v>41778</v>
      </c>
      <c r="E14" s="5"/>
      <c r="F14" s="5" t="b">
        <v>1</v>
      </c>
      <c r="G14" s="3" t="str">
        <f t="shared" si="0"/>
        <v>Блокирован</v>
      </c>
      <c r="H14" s="5">
        <v>42158</v>
      </c>
      <c r="I14" s="5">
        <v>41774</v>
      </c>
      <c r="J14" s="5">
        <v>42158</v>
      </c>
      <c r="K14" s="23"/>
      <c r="L14" s="23"/>
      <c r="M14" s="23"/>
    </row>
    <row r="15" spans="1:13" ht="20.100000000000001" customHeight="1">
      <c r="A15" s="24">
        <v>14</v>
      </c>
      <c r="B15" s="26" t="s">
        <v>25</v>
      </c>
      <c r="C15" s="26" t="s">
        <v>75</v>
      </c>
      <c r="D15" s="27">
        <v>41822</v>
      </c>
      <c r="E15" s="5"/>
      <c r="F15" s="5" t="b">
        <v>0</v>
      </c>
      <c r="G15" s="3" t="str">
        <f t="shared" si="0"/>
        <v>Работает</v>
      </c>
      <c r="H15" s="5"/>
      <c r="I15" s="5">
        <v>41822</v>
      </c>
      <c r="J15" s="5">
        <v>42571</v>
      </c>
      <c r="K15" s="23"/>
      <c r="L15" s="23"/>
      <c r="M15" s="23"/>
    </row>
    <row r="16" spans="1:13" ht="20.100000000000001" customHeight="1">
      <c r="A16" s="24">
        <v>15</v>
      </c>
      <c r="B16" s="26" t="s">
        <v>26</v>
      </c>
      <c r="C16" s="26" t="s">
        <v>76</v>
      </c>
      <c r="D16" s="27">
        <v>41822</v>
      </c>
      <c r="E16" s="3"/>
      <c r="F16" s="5" t="b">
        <v>0</v>
      </c>
      <c r="G16" s="3" t="str">
        <f t="shared" si="0"/>
        <v>Работает</v>
      </c>
      <c r="H16" s="3"/>
      <c r="I16" s="5">
        <v>41967</v>
      </c>
      <c r="J16" s="5">
        <v>42332</v>
      </c>
      <c r="K16" s="23"/>
      <c r="L16" s="23"/>
      <c r="M16" s="23"/>
    </row>
    <row r="17" spans="1:13" ht="20.100000000000001" customHeight="1">
      <c r="A17" s="24">
        <v>16</v>
      </c>
      <c r="B17" s="26" t="s">
        <v>41</v>
      </c>
      <c r="C17" s="26" t="s">
        <v>77</v>
      </c>
      <c r="D17" s="27">
        <v>41877</v>
      </c>
      <c r="E17" s="5"/>
      <c r="F17" s="5" t="b">
        <v>0</v>
      </c>
      <c r="G17" s="3" t="str">
        <f t="shared" si="0"/>
        <v>Работает</v>
      </c>
      <c r="H17" s="5"/>
      <c r="I17" s="5">
        <v>41877</v>
      </c>
      <c r="J17" s="5">
        <v>42242</v>
      </c>
      <c r="K17" s="23"/>
      <c r="L17" s="23"/>
      <c r="M17" s="23"/>
    </row>
    <row r="18" spans="1:13" ht="20.100000000000001" customHeight="1">
      <c r="A18" s="24">
        <v>17</v>
      </c>
      <c r="B18" s="26" t="s">
        <v>48</v>
      </c>
      <c r="C18" s="26" t="s">
        <v>78</v>
      </c>
      <c r="D18" s="27">
        <v>41935</v>
      </c>
      <c r="E18" s="5"/>
      <c r="F18" s="5" t="b">
        <v>1</v>
      </c>
      <c r="G18" s="3" t="str">
        <f t="shared" si="0"/>
        <v>Блокирован</v>
      </c>
      <c r="H18" s="5">
        <v>42132</v>
      </c>
      <c r="I18" s="5">
        <v>41935</v>
      </c>
      <c r="J18" s="5">
        <v>42300</v>
      </c>
      <c r="K18" s="23"/>
      <c r="L18" s="23"/>
      <c r="M18" s="23"/>
    </row>
    <row r="19" spans="1:13" ht="20.100000000000001" customHeight="1">
      <c r="A19" s="24">
        <v>18</v>
      </c>
      <c r="B19" s="26" t="s">
        <v>49</v>
      </c>
      <c r="C19" s="26" t="s">
        <v>79</v>
      </c>
      <c r="D19" s="27">
        <v>41956</v>
      </c>
      <c r="E19" s="5"/>
      <c r="F19" s="5" t="b">
        <v>1</v>
      </c>
      <c r="G19" s="3" t="str">
        <f t="shared" si="0"/>
        <v>Блокирован</v>
      </c>
      <c r="H19" s="5">
        <v>42132</v>
      </c>
      <c r="I19" s="5">
        <v>41956</v>
      </c>
      <c r="J19" s="5">
        <v>42321</v>
      </c>
      <c r="K19" s="23"/>
      <c r="L19" s="23"/>
      <c r="M19" s="23"/>
    </row>
    <row r="20" spans="1:13" ht="20.100000000000001" customHeight="1">
      <c r="A20" s="24">
        <v>20</v>
      </c>
      <c r="B20" s="26" t="s">
        <v>52</v>
      </c>
      <c r="C20" s="26" t="s">
        <v>80</v>
      </c>
      <c r="D20" s="27">
        <v>41996</v>
      </c>
      <c r="E20" s="5"/>
      <c r="F20" s="5" t="b">
        <v>0</v>
      </c>
      <c r="G20" s="3" t="str">
        <f t="shared" si="0"/>
        <v>Работает</v>
      </c>
      <c r="H20" s="5"/>
      <c r="I20" s="5">
        <v>41996</v>
      </c>
      <c r="J20" s="5">
        <v>42361</v>
      </c>
      <c r="K20" s="23"/>
      <c r="L20" s="23"/>
      <c r="M20" s="23"/>
    </row>
    <row r="21" spans="1:13" ht="20.100000000000001" customHeight="1">
      <c r="A21" s="24">
        <v>21</v>
      </c>
      <c r="B21" s="26" t="s">
        <v>53</v>
      </c>
      <c r="C21" s="26" t="s">
        <v>81</v>
      </c>
      <c r="D21" s="27">
        <v>42041</v>
      </c>
      <c r="E21" s="3"/>
      <c r="F21" s="5" t="b">
        <v>0</v>
      </c>
      <c r="G21" s="3" t="str">
        <f t="shared" si="0"/>
        <v>Работает</v>
      </c>
      <c r="H21" s="3"/>
      <c r="I21" s="5">
        <v>42041</v>
      </c>
      <c r="J21" s="5">
        <v>42406</v>
      </c>
      <c r="K21" s="23"/>
      <c r="L21" s="23"/>
      <c r="M21" s="23"/>
    </row>
  </sheetData>
  <mergeCells count="1">
    <mergeCell ref="E1:G1"/>
  </mergeCells>
  <conditionalFormatting sqref="J2:J4999">
    <cfRule type="cellIs" dxfId="8" priority="4" operator="greaterThan">
      <formula>$L$2</formula>
    </cfRule>
    <cfRule type="cellIs" dxfId="7" priority="5" operator="between">
      <formula>$L$2+1</formula>
      <formula>$K$2</formula>
    </cfRule>
    <cfRule type="cellIs" dxfId="6" priority="6" operator="lessThan">
      <formula>$K$2</formula>
    </cfRule>
  </conditionalFormatting>
  <conditionalFormatting sqref="G2:G4999">
    <cfRule type="containsText" dxfId="5" priority="2" operator="containsText" text="Работает">
      <formula>NOT(ISERROR(SEARCH("Работает",G2)))</formula>
    </cfRule>
  </conditionalFormatting>
  <conditionalFormatting sqref="E1:F1 G1:G1048576">
    <cfRule type="containsText" dxfId="4" priority="1" operator="containsText" text="Блокирован">
      <formula>NOT(ISERROR(SEARCH("Блокирован",E1)))</formula>
    </cfRule>
  </conditionalFormatting>
  <pageMargins left="0.39370078740157483" right="0.39370078740157483" top="0.78740157480314965" bottom="0.39370078740157483" header="0.39370078740157483" footer="0"/>
  <pageSetup paperSize="9" scale="57" fitToHeight="0" orientation="portrait" r:id="rId1"/>
  <headerFooter>
    <oddHeader>&amp;C&amp;"-,полужирный курсив"&amp;13Список клиентов в системе Банк-Клиент ДО "Сургутский" Тюменского филиала НОТА-Банк (ПАО)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K18"/>
  <sheetViews>
    <sheetView view="pageBreakPreview" zoomScaleSheetLayoutView="100" workbookViewId="0">
      <selection activeCell="K5" sqref="K5"/>
    </sheetView>
  </sheetViews>
  <sheetFormatPr defaultRowHeight="15"/>
  <cols>
    <col min="1" max="1" width="3.28515625" style="21" customWidth="1"/>
    <col min="2" max="2" width="40.7109375" style="21" customWidth="1"/>
    <col min="3" max="3" width="25.7109375" style="21" customWidth="1"/>
    <col min="4" max="5" width="14.7109375" style="21" customWidth="1"/>
    <col min="6" max="6" width="3.5703125" style="21" customWidth="1"/>
    <col min="7" max="7" width="13.42578125" style="21" hidden="1" customWidth="1"/>
    <col min="8" max="8" width="12.7109375" style="21" customWidth="1"/>
    <col min="9" max="9" width="14.7109375" style="21" customWidth="1"/>
    <col min="10" max="11" width="15.28515625" bestFit="1" customWidth="1"/>
  </cols>
  <sheetData>
    <row r="1" spans="1:11" ht="30">
      <c r="A1" s="2" t="s">
        <v>1</v>
      </c>
      <c r="B1" s="2" t="s">
        <v>0</v>
      </c>
      <c r="C1" s="2" t="s">
        <v>27</v>
      </c>
      <c r="D1" s="2" t="s">
        <v>60</v>
      </c>
      <c r="E1" s="2" t="s">
        <v>59</v>
      </c>
      <c r="F1" s="35" t="s">
        <v>28</v>
      </c>
      <c r="G1" s="36"/>
      <c r="H1" s="37"/>
      <c r="I1" s="2" t="s">
        <v>39</v>
      </c>
    </row>
    <row r="2" spans="1:11" ht="20.100000000000001" customHeight="1">
      <c r="A2" s="3">
        <v>1</v>
      </c>
      <c r="B2" s="4" t="s">
        <v>3</v>
      </c>
      <c r="C2" s="3" t="s">
        <v>29</v>
      </c>
      <c r="D2" s="5">
        <v>40764</v>
      </c>
      <c r="E2" s="6">
        <v>40919</v>
      </c>
      <c r="F2" s="7"/>
      <c r="G2" s="8" t="b">
        <v>1</v>
      </c>
      <c r="H2" s="9" t="str">
        <f>IF(G2,"Блокирован","Работает")</f>
        <v>Блокирован</v>
      </c>
      <c r="I2" s="10">
        <v>41130</v>
      </c>
      <c r="J2" s="1">
        <f ca="1">NOW()</f>
        <v>42222.726953703706</v>
      </c>
      <c r="K2" s="1">
        <f ca="1">J2+90</f>
        <v>42312.726953703706</v>
      </c>
    </row>
    <row r="3" spans="1:11" ht="20.100000000000001" customHeight="1">
      <c r="A3" s="3">
        <v>2</v>
      </c>
      <c r="B3" s="4" t="s">
        <v>4</v>
      </c>
      <c r="C3" s="3" t="s">
        <v>30</v>
      </c>
      <c r="D3" s="5">
        <v>40764</v>
      </c>
      <c r="E3" s="6">
        <v>40932</v>
      </c>
      <c r="F3" s="7"/>
      <c r="G3" s="8" t="b">
        <v>1</v>
      </c>
      <c r="H3" s="9" t="str">
        <f t="shared" ref="H3:H18" si="0">IF(G3,"Блокирован","Работает")</f>
        <v>Блокирован</v>
      </c>
      <c r="I3" s="10">
        <v>41130</v>
      </c>
    </row>
    <row r="4" spans="1:11" ht="20.100000000000001" customHeight="1">
      <c r="A4" s="3">
        <v>3</v>
      </c>
      <c r="B4" s="4" t="s">
        <v>6</v>
      </c>
      <c r="C4" s="3" t="s">
        <v>31</v>
      </c>
      <c r="D4" s="5">
        <v>40830</v>
      </c>
      <c r="E4" s="6">
        <v>41086</v>
      </c>
      <c r="F4" s="7"/>
      <c r="G4" s="8" t="b">
        <v>1</v>
      </c>
      <c r="H4" s="9" t="str">
        <f t="shared" si="0"/>
        <v>Блокирован</v>
      </c>
      <c r="I4" s="10">
        <v>41196</v>
      </c>
    </row>
    <row r="5" spans="1:11" ht="20.100000000000001" customHeight="1">
      <c r="A5" s="3">
        <v>4</v>
      </c>
      <c r="B5" s="4" t="s">
        <v>7</v>
      </c>
      <c r="C5" s="3" t="s">
        <v>32</v>
      </c>
      <c r="D5" s="5">
        <v>40833</v>
      </c>
      <c r="E5" s="6">
        <v>40990</v>
      </c>
      <c r="F5" s="7"/>
      <c r="G5" s="8" t="b">
        <v>1</v>
      </c>
      <c r="H5" s="9" t="str">
        <f t="shared" si="0"/>
        <v>Блокирован</v>
      </c>
      <c r="I5" s="10">
        <v>41199</v>
      </c>
    </row>
    <row r="6" spans="1:11" ht="20.100000000000001" customHeight="1">
      <c r="A6" s="3">
        <v>5</v>
      </c>
      <c r="B6" s="4" t="s">
        <v>8</v>
      </c>
      <c r="C6" s="3" t="s">
        <v>33</v>
      </c>
      <c r="D6" s="5">
        <v>40891</v>
      </c>
      <c r="E6" s="6">
        <v>41091</v>
      </c>
      <c r="F6" s="7"/>
      <c r="G6" s="8" t="b">
        <v>1</v>
      </c>
      <c r="H6" s="9" t="str">
        <f t="shared" si="0"/>
        <v>Блокирован</v>
      </c>
      <c r="I6" s="10">
        <v>41257</v>
      </c>
    </row>
    <row r="7" spans="1:11" ht="20.100000000000001" customHeight="1">
      <c r="A7" s="3">
        <v>6</v>
      </c>
      <c r="B7" s="4" t="s">
        <v>9</v>
      </c>
      <c r="C7" s="3" t="s">
        <v>34</v>
      </c>
      <c r="D7" s="5">
        <v>41053</v>
      </c>
      <c r="E7" s="6">
        <v>41589</v>
      </c>
      <c r="F7" s="7"/>
      <c r="G7" s="8" t="b">
        <v>1</v>
      </c>
      <c r="H7" s="9" t="str">
        <f t="shared" si="0"/>
        <v>Блокирован</v>
      </c>
      <c r="I7" s="10">
        <v>41846</v>
      </c>
    </row>
    <row r="8" spans="1:11" ht="20.100000000000001" customHeight="1">
      <c r="A8" s="3">
        <v>7</v>
      </c>
      <c r="B8" s="4" t="s">
        <v>10</v>
      </c>
      <c r="C8" s="3" t="s">
        <v>35</v>
      </c>
      <c r="D8" s="5">
        <v>41066</v>
      </c>
      <c r="E8" s="6">
        <v>41295</v>
      </c>
      <c r="F8" s="7"/>
      <c r="G8" s="8" t="b">
        <v>1</v>
      </c>
      <c r="H8" s="9" t="str">
        <f t="shared" si="0"/>
        <v>Блокирован</v>
      </c>
      <c r="I8" s="10">
        <v>41508</v>
      </c>
    </row>
    <row r="9" spans="1:11" ht="20.100000000000001" customHeight="1">
      <c r="A9" s="3">
        <v>8</v>
      </c>
      <c r="B9" s="4" t="s">
        <v>12</v>
      </c>
      <c r="C9" s="3" t="s">
        <v>36</v>
      </c>
      <c r="D9" s="5">
        <v>41190</v>
      </c>
      <c r="E9" s="6">
        <v>41240</v>
      </c>
      <c r="F9" s="7"/>
      <c r="G9" s="8" t="b">
        <v>1</v>
      </c>
      <c r="H9" s="9" t="str">
        <f t="shared" si="0"/>
        <v>Блокирован</v>
      </c>
      <c r="I9" s="10">
        <v>41555</v>
      </c>
    </row>
    <row r="10" spans="1:11" ht="20.100000000000001" customHeight="1">
      <c r="A10" s="3">
        <v>9</v>
      </c>
      <c r="B10" s="4" t="s">
        <v>15</v>
      </c>
      <c r="C10" s="3" t="s">
        <v>37</v>
      </c>
      <c r="D10" s="5">
        <v>41257</v>
      </c>
      <c r="E10" s="6">
        <v>41618</v>
      </c>
      <c r="F10" s="7"/>
      <c r="G10" s="8" t="b">
        <v>1</v>
      </c>
      <c r="H10" s="9" t="str">
        <f t="shared" si="0"/>
        <v>Блокирован</v>
      </c>
      <c r="I10" s="10">
        <v>41622</v>
      </c>
    </row>
    <row r="11" spans="1:11" ht="20.100000000000001" customHeight="1">
      <c r="A11" s="3">
        <v>10</v>
      </c>
      <c r="B11" s="4" t="s">
        <v>16</v>
      </c>
      <c r="C11" s="3" t="s">
        <v>38</v>
      </c>
      <c r="D11" s="5">
        <v>41257</v>
      </c>
      <c r="E11" s="6">
        <v>41555</v>
      </c>
      <c r="F11" s="7"/>
      <c r="G11" s="8" t="b">
        <v>1</v>
      </c>
      <c r="H11" s="9" t="str">
        <f t="shared" si="0"/>
        <v>Блокирован</v>
      </c>
      <c r="I11" s="10">
        <v>41622</v>
      </c>
    </row>
    <row r="12" spans="1:11" ht="20.100000000000001" customHeight="1">
      <c r="A12" s="11">
        <v>11</v>
      </c>
      <c r="B12" s="12" t="s">
        <v>42</v>
      </c>
      <c r="C12" s="11" t="s">
        <v>46</v>
      </c>
      <c r="D12" s="13">
        <v>41932</v>
      </c>
      <c r="E12" s="6">
        <v>42094</v>
      </c>
      <c r="F12" s="7"/>
      <c r="G12" s="8" t="b">
        <v>1</v>
      </c>
      <c r="H12" s="9" t="str">
        <f t="shared" si="0"/>
        <v>Блокирован</v>
      </c>
      <c r="I12" s="14">
        <v>42297</v>
      </c>
    </row>
    <row r="13" spans="1:11" ht="20.100000000000001" customHeight="1">
      <c r="A13" s="3">
        <v>12</v>
      </c>
      <c r="B13" s="4" t="s">
        <v>57</v>
      </c>
      <c r="C13" s="3" t="s">
        <v>58</v>
      </c>
      <c r="D13" s="5">
        <v>42079</v>
      </c>
      <c r="E13" s="6">
        <v>42100</v>
      </c>
      <c r="F13" s="7"/>
      <c r="G13" s="8" t="b">
        <v>1</v>
      </c>
      <c r="H13" s="9" t="str">
        <f t="shared" si="0"/>
        <v>Блокирован</v>
      </c>
      <c r="I13" s="14">
        <v>42445</v>
      </c>
    </row>
    <row r="14" spans="1:11" ht="20.100000000000001" customHeight="1">
      <c r="A14" s="11">
        <v>25</v>
      </c>
      <c r="B14" s="12" t="s">
        <v>54</v>
      </c>
      <c r="C14" s="11" t="s">
        <v>55</v>
      </c>
      <c r="D14" s="13">
        <v>42051</v>
      </c>
      <c r="E14" s="15"/>
      <c r="F14" s="7"/>
      <c r="G14" s="8" t="b">
        <v>1</v>
      </c>
      <c r="H14" s="9" t="str">
        <f t="shared" si="0"/>
        <v>Блокирован</v>
      </c>
      <c r="I14" s="14">
        <v>42416</v>
      </c>
    </row>
    <row r="15" spans="1:11" ht="20.100000000000001" customHeight="1">
      <c r="A15" s="3">
        <v>5</v>
      </c>
      <c r="B15" s="4" t="s">
        <v>11</v>
      </c>
      <c r="C15" s="3" t="s">
        <v>56</v>
      </c>
      <c r="D15" s="5">
        <v>41116</v>
      </c>
      <c r="E15" s="6"/>
      <c r="F15" s="7"/>
      <c r="G15" s="8" t="b">
        <v>1</v>
      </c>
      <c r="H15" s="9" t="str">
        <f t="shared" si="0"/>
        <v>Блокирован</v>
      </c>
      <c r="I15" s="14">
        <v>42410</v>
      </c>
    </row>
    <row r="16" spans="1:11" ht="20.100000000000001" customHeight="1">
      <c r="A16" s="16">
        <v>17</v>
      </c>
      <c r="B16" s="17" t="s">
        <v>43</v>
      </c>
      <c r="C16" s="16" t="s">
        <v>47</v>
      </c>
      <c r="D16" s="18">
        <v>41932</v>
      </c>
      <c r="E16" s="19">
        <v>42094</v>
      </c>
      <c r="F16" s="7"/>
      <c r="G16" s="8" t="b">
        <v>1</v>
      </c>
      <c r="H16" s="9" t="str">
        <f t="shared" si="0"/>
        <v>Блокирован</v>
      </c>
      <c r="I16" s="14">
        <v>42297</v>
      </c>
    </row>
    <row r="17" spans="1:9" ht="20.100000000000001" customHeight="1">
      <c r="A17" s="11">
        <v>18</v>
      </c>
      <c r="B17" s="12" t="s">
        <v>44</v>
      </c>
      <c r="C17" s="11" t="s">
        <v>45</v>
      </c>
      <c r="D17" s="13">
        <v>41933</v>
      </c>
      <c r="E17" s="20"/>
      <c r="F17" s="7"/>
      <c r="G17" s="8" t="b">
        <v>1</v>
      </c>
      <c r="H17" s="9" t="str">
        <f t="shared" si="0"/>
        <v>Блокирован</v>
      </c>
      <c r="I17" s="14">
        <v>42298</v>
      </c>
    </row>
    <row r="18" spans="1:9" ht="20.100000000000001" customHeight="1">
      <c r="A18" s="3">
        <v>19</v>
      </c>
      <c r="B18" s="12" t="s">
        <v>50</v>
      </c>
      <c r="C18" s="11" t="s">
        <v>51</v>
      </c>
      <c r="D18" s="13">
        <v>41963</v>
      </c>
      <c r="E18" s="15"/>
      <c r="F18" s="7"/>
      <c r="G18" s="8" t="b">
        <v>1</v>
      </c>
      <c r="H18" s="9" t="str">
        <f t="shared" si="0"/>
        <v>Блокирован</v>
      </c>
      <c r="I18" s="14">
        <v>42328</v>
      </c>
    </row>
  </sheetData>
  <mergeCells count="1">
    <mergeCell ref="F1:H1"/>
  </mergeCells>
  <conditionalFormatting sqref="F1:H1">
    <cfRule type="containsText" dxfId="3" priority="6" operator="containsText" text="Блокирован">
      <formula>NOT(ISERROR(SEARCH("Блокирован",F1)))</formula>
    </cfRule>
  </conditionalFormatting>
  <conditionalFormatting sqref="I2:I5000">
    <cfRule type="cellIs" dxfId="2" priority="17" operator="between">
      <formula>$J$2+1</formula>
      <formula>$K$2</formula>
    </cfRule>
    <cfRule type="cellIs" dxfId="1" priority="18" operator="lessThan">
      <formula>$J$2</formula>
    </cfRule>
    <cfRule type="cellIs" dxfId="0" priority="19" operator="greaterThan">
      <formula>$J$2</formula>
    </cfRule>
  </conditionalFormatting>
  <pageMargins left="0.7" right="0.7" top="0.75" bottom="0.75" header="0.3" footer="0.3"/>
  <pageSetup paperSize="9" scale="8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"/>
  <dimension ref="G3:M25"/>
  <sheetViews>
    <sheetView workbookViewId="0">
      <selection activeCell="D16" sqref="D16"/>
    </sheetView>
  </sheetViews>
  <sheetFormatPr defaultRowHeight="15"/>
  <cols>
    <col min="7" max="7" width="23.7109375" customWidth="1"/>
    <col min="13" max="13" width="21.7109375" customWidth="1"/>
  </cols>
  <sheetData>
    <row r="3" spans="7:7">
      <c r="G3" s="1"/>
    </row>
    <row r="4" spans="7:7">
      <c r="G4" s="31"/>
    </row>
    <row r="5" spans="7:7">
      <c r="G5" s="31"/>
    </row>
    <row r="6" spans="7:7">
      <c r="G6" s="31"/>
    </row>
    <row r="7" spans="7:7">
      <c r="G7" s="32"/>
    </row>
    <row r="8" spans="7:7">
      <c r="G8" s="31"/>
    </row>
    <row r="9" spans="7:7">
      <c r="G9" s="33"/>
    </row>
    <row r="10" spans="7:7">
      <c r="G10" s="31"/>
    </row>
    <row r="11" spans="7:7">
      <c r="G11" s="31"/>
    </row>
    <row r="12" spans="7:7">
      <c r="G12" s="31"/>
    </row>
    <row r="13" spans="7:7">
      <c r="G13" s="33"/>
    </row>
    <row r="14" spans="7:7">
      <c r="G14" s="31"/>
    </row>
    <row r="15" spans="7:7">
      <c r="G15" s="31"/>
    </row>
    <row r="16" spans="7:7">
      <c r="G16" s="31"/>
    </row>
    <row r="17" spans="7:13">
      <c r="G17" s="31"/>
    </row>
    <row r="18" spans="7:13">
      <c r="G18" s="31"/>
      <c r="L18" t="b">
        <v>1</v>
      </c>
      <c r="M18" s="33">
        <f ca="1">IF(L18,NOW(),"")</f>
        <v>42222.726953703706</v>
      </c>
    </row>
    <row r="19" spans="7:13">
      <c r="G19" s="31"/>
    </row>
    <row r="20" spans="7:13">
      <c r="G20" s="31"/>
    </row>
    <row r="21" spans="7:13">
      <c r="G21" s="31"/>
    </row>
    <row r="22" spans="7:13">
      <c r="G22" s="31"/>
    </row>
    <row r="23" spans="7:13">
      <c r="G23" s="31"/>
    </row>
    <row r="24" spans="7:13">
      <c r="G24" s="31"/>
    </row>
    <row r="25" spans="7:13">
      <c r="G25" s="31"/>
    </row>
  </sheetData>
  <pageMargins left="0.7" right="0.7" top="0.75" bottom="0.75" header="0.3" footer="0.3"/>
  <pageSetup paperSize="9" orientation="portrait" verticalDpi="0" r:id="rId1"/>
  <legacyDrawing r:id="rId2"/>
  <controls>
    <control shapeId="3078" r:id="rId3" name="ToggleButton1"/>
    <control shapeId="3077" r:id="rId4" name="SpinButton1"/>
    <control shapeId="3076" r:id="rId5" name="ComboBox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Действующие</vt:lpstr>
      <vt:lpstr>Закрытые</vt:lpstr>
      <vt:lpstr>Лист1</vt:lpstr>
      <vt:lpstr>Действующие!Область_печати</vt:lpstr>
      <vt:lpstr>Закрытые!Область_печати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Ямщиков Олег Александрович</dc:creator>
  <cp:lastModifiedBy>Ямщиков</cp:lastModifiedBy>
  <cp:lastPrinted>2015-08-06T07:59:45Z</cp:lastPrinted>
  <dcterms:created xsi:type="dcterms:W3CDTF">2014-07-09T04:43:54Z</dcterms:created>
  <dcterms:modified xsi:type="dcterms:W3CDTF">2015-08-06T12:26:53Z</dcterms:modified>
</cp:coreProperties>
</file>